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15165" windowHeight="9360" tabRatio="596"/>
  </bookViews>
  <sheets>
    <sheet name="Лист 1" sheetId="5" r:id="rId1"/>
  </sheets>
  <definedNames>
    <definedName name="_xlnm._FilterDatabase" localSheetId="0" hidden="1">'Лист 1'!$B$3:$B$142</definedName>
    <definedName name="_xlnm.Print_Titles" localSheetId="0">'Лист 1'!$6:$9</definedName>
  </definedNames>
  <calcPr calcId="124519"/>
</workbook>
</file>

<file path=xl/calcChain.xml><?xml version="1.0" encoding="utf-8"?>
<calcChain xmlns="http://schemas.openxmlformats.org/spreadsheetml/2006/main">
  <c r="D97" i="5"/>
  <c r="E97"/>
  <c r="F97"/>
  <c r="H97"/>
  <c r="I97"/>
  <c r="J97"/>
  <c r="O97"/>
  <c r="P97"/>
  <c r="D48"/>
  <c r="E48"/>
  <c r="F48"/>
  <c r="H48"/>
  <c r="I48"/>
  <c r="J48"/>
  <c r="O48"/>
  <c r="P48"/>
  <c r="D17"/>
  <c r="D14" s="1"/>
  <c r="E17"/>
  <c r="E14" s="1"/>
  <c r="F17"/>
  <c r="F14" s="1"/>
  <c r="H17"/>
  <c r="I17"/>
  <c r="I14" s="1"/>
  <c r="J17"/>
  <c r="J14" s="1"/>
  <c r="O17"/>
  <c r="O14" s="1"/>
  <c r="P17"/>
  <c r="P14" s="1"/>
  <c r="N141"/>
  <c r="M141"/>
  <c r="L141"/>
  <c r="N140"/>
  <c r="M140"/>
  <c r="L140"/>
  <c r="N139"/>
  <c r="M139"/>
  <c r="L139"/>
  <c r="N138"/>
  <c r="M138"/>
  <c r="L138"/>
  <c r="N137"/>
  <c r="M137"/>
  <c r="L137"/>
  <c r="N136"/>
  <c r="M136"/>
  <c r="L136"/>
  <c r="N135"/>
  <c r="M135"/>
  <c r="L135"/>
  <c r="N134"/>
  <c r="M134"/>
  <c r="L134"/>
  <c r="N133"/>
  <c r="M133"/>
  <c r="L133"/>
  <c r="N132"/>
  <c r="M132"/>
  <c r="L132"/>
  <c r="N131"/>
  <c r="M131"/>
  <c r="L131"/>
  <c r="N130"/>
  <c r="M130"/>
  <c r="L130"/>
  <c r="N129"/>
  <c r="M129"/>
  <c r="L129"/>
  <c r="N128"/>
  <c r="M128"/>
  <c r="L128"/>
  <c r="N127"/>
  <c r="M127"/>
  <c r="L127"/>
  <c r="N126"/>
  <c r="M126"/>
  <c r="L126"/>
  <c r="N125"/>
  <c r="M125"/>
  <c r="L125"/>
  <c r="N124"/>
  <c r="M124"/>
  <c r="L124"/>
  <c r="N123"/>
  <c r="M123"/>
  <c r="L123"/>
  <c r="N122"/>
  <c r="M122"/>
  <c r="L122"/>
  <c r="N121"/>
  <c r="M121"/>
  <c r="L121"/>
  <c r="N120"/>
  <c r="M120"/>
  <c r="L120"/>
  <c r="N119"/>
  <c r="M119"/>
  <c r="L119"/>
  <c r="N118"/>
  <c r="M118"/>
  <c r="L118"/>
  <c r="N117"/>
  <c r="M117"/>
  <c r="L117"/>
  <c r="N116"/>
  <c r="M116"/>
  <c r="L116"/>
  <c r="N115"/>
  <c r="M115"/>
  <c r="L115"/>
  <c r="N114"/>
  <c r="M114"/>
  <c r="L114"/>
  <c r="N113"/>
  <c r="M113"/>
  <c r="L113"/>
  <c r="N112"/>
  <c r="M112"/>
  <c r="L112"/>
  <c r="N111"/>
  <c r="M111"/>
  <c r="L111"/>
  <c r="N110"/>
  <c r="M110"/>
  <c r="L110"/>
  <c r="N109"/>
  <c r="M109"/>
  <c r="L109"/>
  <c r="N108"/>
  <c r="M108"/>
  <c r="L108"/>
  <c r="N107"/>
  <c r="M107"/>
  <c r="L107"/>
  <c r="N106"/>
  <c r="M106"/>
  <c r="L106"/>
  <c r="N105"/>
  <c r="M105"/>
  <c r="L105"/>
  <c r="N104"/>
  <c r="M104"/>
  <c r="L104"/>
  <c r="N103"/>
  <c r="M103"/>
  <c r="L103"/>
  <c r="N102"/>
  <c r="M102"/>
  <c r="L102"/>
  <c r="N101"/>
  <c r="M101"/>
  <c r="L101"/>
  <c r="N100"/>
  <c r="M100"/>
  <c r="L100"/>
  <c r="N99"/>
  <c r="M99"/>
  <c r="L99"/>
  <c r="N98"/>
  <c r="M98"/>
  <c r="M97" s="1"/>
  <c r="L98"/>
  <c r="N96"/>
  <c r="M96"/>
  <c r="L96"/>
  <c r="N95"/>
  <c r="M95"/>
  <c r="L95"/>
  <c r="N94"/>
  <c r="M94"/>
  <c r="L94"/>
  <c r="N93"/>
  <c r="M93"/>
  <c r="L93"/>
  <c r="N92"/>
  <c r="M92"/>
  <c r="L92"/>
  <c r="N91"/>
  <c r="M91"/>
  <c r="L91"/>
  <c r="N90"/>
  <c r="M90"/>
  <c r="L90"/>
  <c r="N89"/>
  <c r="M89"/>
  <c r="L89"/>
  <c r="N88"/>
  <c r="M88"/>
  <c r="L88"/>
  <c r="N87"/>
  <c r="M87"/>
  <c r="L87"/>
  <c r="N86"/>
  <c r="M86"/>
  <c r="L86"/>
  <c r="N85"/>
  <c r="M85"/>
  <c r="L85"/>
  <c r="N84"/>
  <c r="M84"/>
  <c r="L84"/>
  <c r="N83"/>
  <c r="M83"/>
  <c r="L83"/>
  <c r="N82"/>
  <c r="M82"/>
  <c r="L82"/>
  <c r="N81"/>
  <c r="M81"/>
  <c r="L81"/>
  <c r="N80"/>
  <c r="M80"/>
  <c r="L80"/>
  <c r="N79"/>
  <c r="M79"/>
  <c r="L79"/>
  <c r="N78"/>
  <c r="M78"/>
  <c r="L78"/>
  <c r="N77"/>
  <c r="M77"/>
  <c r="L77"/>
  <c r="N76"/>
  <c r="M76"/>
  <c r="L76"/>
  <c r="N75"/>
  <c r="M75"/>
  <c r="L75"/>
  <c r="N74"/>
  <c r="M74"/>
  <c r="L74"/>
  <c r="N73"/>
  <c r="M73"/>
  <c r="L73"/>
  <c r="N72"/>
  <c r="M72"/>
  <c r="L72"/>
  <c r="N71"/>
  <c r="M71"/>
  <c r="L71"/>
  <c r="N70"/>
  <c r="M70"/>
  <c r="L70"/>
  <c r="N69"/>
  <c r="M69"/>
  <c r="L69"/>
  <c r="N68"/>
  <c r="M68"/>
  <c r="L68"/>
  <c r="N67"/>
  <c r="M67"/>
  <c r="L67"/>
  <c r="N66"/>
  <c r="M66"/>
  <c r="L66"/>
  <c r="N65"/>
  <c r="M65"/>
  <c r="L65"/>
  <c r="N64"/>
  <c r="M64"/>
  <c r="L64"/>
  <c r="N63"/>
  <c r="M63"/>
  <c r="L63"/>
  <c r="N62"/>
  <c r="M62"/>
  <c r="L62"/>
  <c r="N61"/>
  <c r="M61"/>
  <c r="L61"/>
  <c r="N60"/>
  <c r="M60"/>
  <c r="L60"/>
  <c r="N59"/>
  <c r="M59"/>
  <c r="L59"/>
  <c r="N58"/>
  <c r="M58"/>
  <c r="L58"/>
  <c r="N57"/>
  <c r="M57"/>
  <c r="L57"/>
  <c r="N56"/>
  <c r="M56"/>
  <c r="L56"/>
  <c r="N55"/>
  <c r="M55"/>
  <c r="L55"/>
  <c r="N54"/>
  <c r="M54"/>
  <c r="L54"/>
  <c r="N53"/>
  <c r="M53"/>
  <c r="L53"/>
  <c r="N52"/>
  <c r="M52"/>
  <c r="L52"/>
  <c r="N51"/>
  <c r="M51"/>
  <c r="L51"/>
  <c r="N50"/>
  <c r="M50"/>
  <c r="L50"/>
  <c r="N49"/>
  <c r="N48" s="1"/>
  <c r="M49"/>
  <c r="L49"/>
  <c r="L48" s="1"/>
  <c r="N47"/>
  <c r="M47"/>
  <c r="K47" s="1"/>
  <c r="L47"/>
  <c r="N46"/>
  <c r="M46"/>
  <c r="L46"/>
  <c r="N45"/>
  <c r="M45"/>
  <c r="K45" s="1"/>
  <c r="L45"/>
  <c r="N44"/>
  <c r="M44"/>
  <c r="L44"/>
  <c r="N43"/>
  <c r="M43"/>
  <c r="K43" s="1"/>
  <c r="L43"/>
  <c r="N42"/>
  <c r="M42"/>
  <c r="L42"/>
  <c r="N41"/>
  <c r="M41"/>
  <c r="K41" s="1"/>
  <c r="L41"/>
  <c r="N40"/>
  <c r="M40"/>
  <c r="L40"/>
  <c r="N39"/>
  <c r="M39"/>
  <c r="K39" s="1"/>
  <c r="L39"/>
  <c r="N38"/>
  <c r="M38"/>
  <c r="L38"/>
  <c r="N37"/>
  <c r="M37"/>
  <c r="K37" s="1"/>
  <c r="L37"/>
  <c r="N36"/>
  <c r="M36"/>
  <c r="L36"/>
  <c r="N35"/>
  <c r="M35"/>
  <c r="K35" s="1"/>
  <c r="L35"/>
  <c r="N34"/>
  <c r="M34"/>
  <c r="L34"/>
  <c r="N33"/>
  <c r="M33"/>
  <c r="K33" s="1"/>
  <c r="L33"/>
  <c r="N32"/>
  <c r="M32"/>
  <c r="L32"/>
  <c r="N31"/>
  <c r="M31"/>
  <c r="K31" s="1"/>
  <c r="L31"/>
  <c r="N30"/>
  <c r="M30"/>
  <c r="L30"/>
  <c r="N29"/>
  <c r="M29"/>
  <c r="K29" s="1"/>
  <c r="L29"/>
  <c r="N28"/>
  <c r="M28"/>
  <c r="L28"/>
  <c r="N27"/>
  <c r="M27"/>
  <c r="K27" s="1"/>
  <c r="L27"/>
  <c r="N26"/>
  <c r="M26"/>
  <c r="L26"/>
  <c r="N25"/>
  <c r="M25"/>
  <c r="K25" s="1"/>
  <c r="L25"/>
  <c r="N24"/>
  <c r="M24"/>
  <c r="L24"/>
  <c r="N23"/>
  <c r="M23"/>
  <c r="K23" s="1"/>
  <c r="L23"/>
  <c r="N22"/>
  <c r="M22"/>
  <c r="L22"/>
  <c r="N21"/>
  <c r="M21"/>
  <c r="K21" s="1"/>
  <c r="L21"/>
  <c r="N20"/>
  <c r="M20"/>
  <c r="L20"/>
  <c r="N19"/>
  <c r="M19"/>
  <c r="K19" s="1"/>
  <c r="L19"/>
  <c r="N18"/>
  <c r="N17" s="1"/>
  <c r="M18"/>
  <c r="L18"/>
  <c r="L17" s="1"/>
  <c r="L16"/>
  <c r="M16"/>
  <c r="N16"/>
  <c r="N15"/>
  <c r="M15"/>
  <c r="L15"/>
  <c r="K15" s="1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 s="1"/>
  <c r="K46"/>
  <c r="K44"/>
  <c r="K42"/>
  <c r="K40"/>
  <c r="K38"/>
  <c r="K36"/>
  <c r="K34"/>
  <c r="K32"/>
  <c r="K30"/>
  <c r="K28"/>
  <c r="K26"/>
  <c r="K24"/>
  <c r="K22"/>
  <c r="K20"/>
  <c r="K18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6"/>
  <c r="G15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6"/>
  <c r="C15"/>
  <c r="K17" l="1"/>
  <c r="N97"/>
  <c r="N14" s="1"/>
  <c r="C17"/>
  <c r="C14" s="1"/>
  <c r="C48"/>
  <c r="C97"/>
  <c r="G17"/>
  <c r="G48"/>
  <c r="M17"/>
  <c r="M14" s="1"/>
  <c r="M48"/>
  <c r="G97"/>
  <c r="G14" s="1"/>
  <c r="H14"/>
  <c r="K97"/>
  <c r="K14" s="1"/>
  <c r="K16"/>
  <c r="L97"/>
  <c r="L14" s="1"/>
</calcChain>
</file>

<file path=xl/sharedStrings.xml><?xml version="1.0" encoding="utf-8"?>
<sst xmlns="http://schemas.openxmlformats.org/spreadsheetml/2006/main" count="419" uniqueCount="221">
  <si>
    <t>в том числе:</t>
  </si>
  <si>
    <t/>
  </si>
  <si>
    <t>9</t>
  </si>
  <si>
    <t>10</t>
  </si>
  <si>
    <t>11</t>
  </si>
  <si>
    <t>12</t>
  </si>
  <si>
    <t>13</t>
  </si>
  <si>
    <t>14</t>
  </si>
  <si>
    <t>15</t>
  </si>
  <si>
    <t>16</t>
  </si>
  <si>
    <t>1</t>
  </si>
  <si>
    <t>Организация и проведение архитектурных конкурсов</t>
  </si>
  <si>
    <t>Демонтаж средств наружной рекламы</t>
  </si>
  <si>
    <t>Поэтапная разработка территориальных схем размещения объектов наружной рекламы на основных улицах города</t>
  </si>
  <si>
    <t>Организация и проведение публичного обсуждения общественно-значимых проектов градостроительной деятельности</t>
  </si>
  <si>
    <t>Установка монументальных и скульптурно-декоративных объектов</t>
  </si>
  <si>
    <t>Новогоднее оформление города</t>
  </si>
  <si>
    <t>Праздничное оформление города</t>
  </si>
  <si>
    <t>МБУЗ "Клиническая городская больница №1". Ожоговый корпус</t>
  </si>
  <si>
    <t>Сургутский городской государственный архив</t>
  </si>
  <si>
    <t>Гаражно-складские помещения</t>
  </si>
  <si>
    <t>Выкуп объектов недвижимости для муниципальных нужд (компенсация) для последующего сноса</t>
  </si>
  <si>
    <t>Детский сад в микрорайоне ПИКС г. Сургута</t>
  </si>
  <si>
    <t>Детский сад "Золотой Ключик", ул. Энтузиастов, 51/1 г. Сургута</t>
  </si>
  <si>
    <t>Детский сад в микрорайоне №30</t>
  </si>
  <si>
    <t>Здание муниципального вечернего (сменного) общеобразовательного учреждения открытой (сменной) общеобразовательной школы №1 по ул. Профсоюзов, 52 в г. Сургуте. Реконструкция</t>
  </si>
  <si>
    <t>Детская школа искусств в мкр. ПИКС</t>
  </si>
  <si>
    <t>Детская школа искусств в мкр. 25</t>
  </si>
  <si>
    <t>ДК "Энергетик" в г. Сургуте. Реконструкция</t>
  </si>
  <si>
    <t>Поликлиника "Нефтяник" на 700 посещений в смену в мкр. 37 г. Сургута</t>
  </si>
  <si>
    <t>Спортивный центр с универсальным игровым залом №1</t>
  </si>
  <si>
    <t>Спортивное ядро в микрорайоне 35-А г. Сургута. 3 пусковой комплекс</t>
  </si>
  <si>
    <t>Спортивный центр с универсальным игровым залом №2</t>
  </si>
  <si>
    <t>Спортивный центр с универсальным игровым залом №3</t>
  </si>
  <si>
    <t>Детский сад №1 на 300 мест  в микрорайоне № 24 г.Сургута</t>
  </si>
  <si>
    <t>Детский сад в микрорайоне №37</t>
  </si>
  <si>
    <t>Детский сад №1 в микрорайоне 38</t>
  </si>
  <si>
    <t>Детский сад №2 в микрорайоне 38</t>
  </si>
  <si>
    <t>Детский сад в микрорайоне № 5-5А</t>
  </si>
  <si>
    <t>Детский сад "Золотой ключик", ул. Энтузиастов,51/1 г. Сургута</t>
  </si>
  <si>
    <t>Реконструкция здания реорганизованного МОУ "Межшкольный учебный комбинат №2" под второй блок МДОУ №78 "Ивушка" в г.Сургуте, ул.Декабристов, д.4</t>
  </si>
  <si>
    <t>Поликлиника на 1000 посещений в смену в г. Сургуте</t>
  </si>
  <si>
    <t>Проект планировки поймы реки Оби</t>
  </si>
  <si>
    <t>Проект планировки и проект межевания территории ядра центра в городе Сургуте</t>
  </si>
  <si>
    <t>Проект планировки и проект межевания территории микрорайона 46</t>
  </si>
  <si>
    <t>Проект планировки и проект межевания территории микрорайона 48</t>
  </si>
  <si>
    <t>Инженерные сети в п. Снежный</t>
  </si>
  <si>
    <t>Улица Университетская от улицы Северной до пр. Пролетарского с сетями инженерного обеспечения в г. Сургуте</t>
  </si>
  <si>
    <t>Улица Университетская от ул. 23 "В" до ул. 7ПР, 5 пусковой комплекс</t>
  </si>
  <si>
    <t>Магистральная улица 1-В на участке от улицы 4-В до улицы 5-В с сетями инженерного обеспечения в г. Сургуте. Реконструкция</t>
  </si>
  <si>
    <t>Застройка микрорайона 48. Инженерные сети</t>
  </si>
  <si>
    <t>Инженерные сети в поселке Снежный (кварталы С46,С47)</t>
  </si>
  <si>
    <t>Улица Маяковского на участке от ул. 30 лет Победы до ул. Университетской в г. Сургуте</t>
  </si>
  <si>
    <t>Объездная автомобильная дорога к дачным кооперативам "Черёмушки", "Север-1", "Север-2" в обход гидротехнических сооружений ГРЭС-1 и ГРЭС-2</t>
  </si>
  <si>
    <t>Улица 5 «З» от Нефтеюганского шоссе до ул. 39 «З»</t>
  </si>
  <si>
    <t>Автомобильная дорога к новому кладбищу</t>
  </si>
  <si>
    <t>Сургутская городская общественная организация инвалидов по слуху</t>
  </si>
  <si>
    <t>Сургутская общественная организация Всероссийского общества инвалидов</t>
  </si>
  <si>
    <t>Студия "Нескучающие ручки"</t>
  </si>
  <si>
    <t>Здание администрации г. Сургута, ул. Энгельса, 8</t>
  </si>
  <si>
    <t>Сургутская общественная организация Всероссийского общества слепых</t>
  </si>
  <si>
    <t>Городская благотворительная общественная организация "Забота", ул.Кукуевицкого, 10/2</t>
  </si>
  <si>
    <t>МБОУ НШДС №39 (УКС)</t>
  </si>
  <si>
    <t>МБОУ средняя общеобразовательная школа №27</t>
  </si>
  <si>
    <t>МБОУ СОШ №18  (УКС)</t>
  </si>
  <si>
    <t>МБОУ СОШ №32 (УКС)</t>
  </si>
  <si>
    <t>МБУК "Галерея современного искусства "СТЕРХ"</t>
  </si>
  <si>
    <t>МБУК "Сургутский краеведческий музей" (УКС)</t>
  </si>
  <si>
    <t>МБУЗ "КГБ №1". Хирургический корпус (Губкина,1) (УКС)</t>
  </si>
  <si>
    <t>МБУЗ "Клиническая городская поликлиника №2". Поликлиника для взрослых (Комсомольский, 10/1)</t>
  </si>
  <si>
    <t>МБУЗ "КГП №2". Женская консультация (Фёдорова, 69)</t>
  </si>
  <si>
    <t>МБУЗ "Стоматологическая поликлиника №1"</t>
  </si>
  <si>
    <t>Общественный центр в п. Снежный</t>
  </si>
  <si>
    <t>3</t>
  </si>
  <si>
    <t>АБК-3</t>
  </si>
  <si>
    <t>Создание резерва материальных ресурсов</t>
  </si>
  <si>
    <t>Прочие расходы</t>
  </si>
  <si>
    <t>Изготовление технических паспортов, справок о принадлежности объекта</t>
  </si>
  <si>
    <t>Экспертиза проектов, договорных цен, смет</t>
  </si>
  <si>
    <t>Оценка имущества, подлежащего изъятию для муниципальных нужд</t>
  </si>
  <si>
    <t>Прочие в архитектуре</t>
  </si>
  <si>
    <t>Мониторинг реализации генерального плана города Сургута</t>
  </si>
  <si>
    <t>Обеспечение мероприятий по переселению граждан из аварийного жилищного фонда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</si>
  <si>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</si>
  <si>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Приобретение жилья по программе "Содействие развитию жилищного строительства на 2011 – 2013 годы и на период до 2015 года"</t>
  </si>
  <si>
    <t>Работы по вырубке зеленых насаждений, очистка и благоустройство территории</t>
  </si>
  <si>
    <t>Приобретение жилья гражданам, уволенным с военной службы</t>
  </si>
  <si>
    <t>Проект планировки и проект межевания территории микрорайона 50 в городе Сургуте</t>
  </si>
  <si>
    <t>Проект планировки и проект межевания территории микрорайона 51 в городе Сургуте</t>
  </si>
  <si>
    <t>Проект планировки и проект межевания территории поселка Юность  в городе Сургуте</t>
  </si>
  <si>
    <t>Снос объектов недвижимости</t>
  </si>
  <si>
    <t>Штатная численность ОМСУ, шт.ед.</t>
  </si>
  <si>
    <t>Штатная численность подведомственных учреждений, шт. ед.</t>
  </si>
  <si>
    <t>Количество подведомственных учреждений, шт., в том числе:</t>
  </si>
  <si>
    <t xml:space="preserve"> - казенные</t>
  </si>
  <si>
    <t>77</t>
  </si>
  <si>
    <t>74</t>
  </si>
  <si>
    <t>Окончание  ПИР по существующему  контракту и  работы  по  межеванию.</t>
  </si>
  <si>
    <t>68</t>
  </si>
  <si>
    <t>Формирование  земельных  участков</t>
  </si>
  <si>
    <t>Спортивный центр с универсальным игровым залом № 1 мкр.31</t>
  </si>
  <si>
    <t>Хореографическая школа в  микрорайоне  ПИКС</t>
  </si>
  <si>
    <t>Строительство спортивного комплекса  с  плавательным  бассейном на 50 метров в г. Сургуте</t>
  </si>
  <si>
    <t>Расселение  граждан, проживающих в  балочных  массивах, расположенных в  поселках</t>
  </si>
  <si>
    <t>4</t>
  </si>
  <si>
    <t>5</t>
  </si>
  <si>
    <t>6</t>
  </si>
  <si>
    <t>7</t>
  </si>
  <si>
    <t>8</t>
  </si>
  <si>
    <t>Уменьшение штатной численности на 3 шт. единицы в связи с сокращением штата с 01.11.12 г., по причине изъятия из оперативного управления МКУ "УКС" производственной базы.</t>
  </si>
  <si>
    <t>Расходы на оплату труда работников учреждения предусмотрены с учетом повышения уровня заработной платы работников на 5,5 % с 1 января 2013 года по рекомендации автономного округа и с учетом положений постановлений Администрации города от 22.11.2010 № 6213 «О введении новой системы оплаты труда работников муниципальных казенных и бюджетных учреждений, руководителей муниципальных автономных учреждений города Сургута» (с изменениями и дополнениями) и от 01.03.2011 № 981 «О   муниципальных учреждений города Сургута» (с изменениями и дополнениями).
В связи с плановым увеличением фонда оплаты труда, объем бюджетных ассигнований на оплату страховых взносов на 2013 год превышает прогнозируемый объем затрат в текущем году по данной статье.
Также увеличение расходов связано прежде всего с повышением цен на расходные материалы, а также с обновлением оргтехники (вышедшей из строя) в текущем году, для которой необходим новый расходный материал.
В связи с плановым повышением фонда оплаты труда работников учреждения, расходы на оплату оздоровления увеличились по сравнению с 2012 годом.</t>
  </si>
  <si>
    <t>При планировании  средств  по  строке  в 2013 году,  стоимость планируемых  конкурсов расчитывалась с  учетом  инфляции.</t>
  </si>
  <si>
    <t>В 2012 году первоначально планировалось снести 103 незаконно установленные  конструкции, в 2013 году  планируется снести 310 незаконно установленных конструкций.</t>
  </si>
  <si>
    <t>В 2012 году   планировалось  размещение социальной рекламы в  количестве 399 единиц, в  2013 году - 272 единицы.</t>
  </si>
  <si>
    <t>В 2012 году  средства планировались  для  обеспечения  обязательств  по действующему  долгосрочному  контракту. В 2013 году планируется   разработать  схемы  для  семи улиц.</t>
  </si>
  <si>
    <t>Мероприятия  в  рамках  данной строки  проводятся впервые.</t>
  </si>
  <si>
    <t>В 2012 году средства  предусмотрены  для  изготовления  мемориальных досок и  реставрацию монумента  первым  строителям  города. В 2013 году  планируется   установка  скульптурной  композиции  на  площади  Советов.</t>
  </si>
  <si>
    <t>Затраты  ежегодные, планировались  с  учетом  инфляции.</t>
  </si>
  <si>
    <t>Средства  предусмотрены  для  обеспечения  обязательств  по  заключенному  долгосрочному  контракту.</t>
  </si>
  <si>
    <t>Завершение работ в  2012 году.</t>
  </si>
  <si>
    <t>Для  выполнения  работ в  рамках долгосрочного  контракта.</t>
  </si>
  <si>
    <t>В 2012 году расходы  планировались на  проверку  смет, с  2013 года  планируется  проведение  проверок  достоверности стоимости  строительства  объектов  муниципальной  собственности.</t>
  </si>
  <si>
    <t>Средства предусмотрены  для   формирования  участков  для  последующего  аукциона.</t>
  </si>
  <si>
    <t>Затраты  предусмотрены  для  организации мероприятий  в  области архитектуры и градостроительства впервые.</t>
  </si>
  <si>
    <t>Работы  по мониторингу  генерального  плана  производятся  ежегодно.</t>
  </si>
  <si>
    <t>Расходы  предусмотрены  для  уплаты  НДС  по  рекламной  деятельности. Уменьшение в  2013 году  обусловлено  тем, что  основная  масса  договоров  на  рекламные  конструкции  заканчивает  срок  действия в 2012 году.</t>
  </si>
  <si>
    <t>В 2013 году  необходимость в  данных  расходах  отсутствует.</t>
  </si>
  <si>
    <t>В 2013 году  расходы  по  консервации  объекта   включены  в  строку  "Прочие  работы  и  услуги" по содержанию МКУ "УКС".</t>
  </si>
  <si>
    <t>Начало  ПИР.</t>
  </si>
  <si>
    <t>Снос 1 нежилого строения для  строительства  объекта " Объездная автомобильная  дорога 1 "З", съезд на  ул. Геологическая".</t>
  </si>
  <si>
    <t>Для  проведения ПИР.</t>
  </si>
  <si>
    <t>Выполнение  капитального ремонта  складских помещений по ул. Аэрофлотская,14 для  использования под складские  помещения с целью хранения городских запасов  управления ГО иЧС.</t>
  </si>
  <si>
    <t>Средства  на  выполнение ПИР.</t>
  </si>
  <si>
    <t>Средства на  СМР, для  завершения в  2013 году 2 пускового комплекса,  СМР на 1 пусковом  комплексе.</t>
  </si>
  <si>
    <t>Строительство инженерных  сетей и  а/дороги.</t>
  </si>
  <si>
    <t>Начало  в 2013 году   ПИР.</t>
  </si>
  <si>
    <t>В 2012 предусмотрены  средства  на  ПИР.</t>
  </si>
  <si>
    <t>Начало ПИР.</t>
  </si>
  <si>
    <t>Предусматривалась  доля местного бюджета  к  окружным средствам  утвержденным  в  бюджет  в  апреле.</t>
  </si>
  <si>
    <t>Доля местного  бюджета  к  окружным  средствам.</t>
  </si>
  <si>
    <t>Доля местного  бюджета  к переходящим  остаткам  окружных средств: в 2012 году - доля  в  выделенным  ассигнованиям 2011 г. в размере 1 297 662,2 тыс.руб.; в  2013 году  к  выделенным  ассигнованиям  2012 г. в размере 733 214,2 тыс.руб.</t>
  </si>
  <si>
    <t>В 2013 году  затраты  планируются  впервые.</t>
  </si>
  <si>
    <t>В 2012 г. средства  предусмотрены в соотвествии с  решением  суда по  на выкуп объекта  по  адресу ул. Обская, 20  для  последующего сноса. 
В 2013 г. средства  для  выкупа 4 квартир  в доме  по ул. Нагорной, 25 для  последующего сноса.</t>
  </si>
  <si>
    <t>Окончание СМР.</t>
  </si>
  <si>
    <t>Средства предусмотрены  для начала  ПИР.</t>
  </si>
  <si>
    <t>В 2012 году  средства  предусмотрены  для  окончания ПИР, в  2013 году средства  на  изготовление межевого  плана.</t>
  </si>
  <si>
    <t>В 2012 году  средства, первоначально, планировались  на  реконструкцию объекта в  рамках программы "Новая школа Югры" на 2010 — 2013 годы и на период до 2015 года на  условиях  софинансирования с  округом.  В связи с принятием решения о реконструкции объекта за счет привлеченных средств в рамках ГЧП  окружные  средства  в размере 50 000 тыс.руб. округом сняты, местные  средства  предложены к  перераспределению на  другие  объекты  на  заседание  Думы  в октябре.</t>
  </si>
  <si>
    <t>ПИР в соответствии с  долгосрочным  контрактом  с  2012 года  по  2013 год.</t>
  </si>
  <si>
    <t>Средства  для  привязки  объекта  по  разработанным ПИР на  объекте "Детская школа искусств в мкр. ПИКС".</t>
  </si>
  <si>
    <t>Средства в  2013 году  предусмотрены для  оплаты  затрат  по  мировому  соглашению на  завершение проекта по  инженерному  обеспечению объекта. И  проведению  корректировки  проекта  зданий и помещений.</t>
  </si>
  <si>
    <t>Объект вводится в  эксплуатацию в  2012 году.</t>
  </si>
  <si>
    <t>Строительно-монтажные  работы.</t>
  </si>
  <si>
    <t>Средства планировались для  проведения  аукциона  на  строительство.</t>
  </si>
  <si>
    <t>Строительство  объекта.</t>
  </si>
  <si>
    <t>2013 г.  Доля  местного  бюджета  на  ПИР;  с  2014 г.  Строительно-монтажные  работы.</t>
  </si>
  <si>
    <t>Средства  на  выкуп объекта в  рамках ГЧП.</t>
  </si>
  <si>
    <t>Средства  предусматривались  для  проведения ПИР в  рамках обеспечения беспрепятственного доступа маломобильных групп населения и полноценного оказания услуг всем группам  населения.</t>
  </si>
  <si>
    <t>Окончание  в 2012 году  работ по  капитальному  ремонту.</t>
  </si>
  <si>
    <t>Средства предусмотрены  для  ремонта  кровли.</t>
  </si>
  <si>
    <t>Затраты  планировались  для  проведения  капитального  ремонта. После  проведенного обследования  здания, принято решение о нецелесообразности   затра  на  указанные  цели. Средства  перераспределены.</t>
  </si>
  <si>
    <t>Средства  предусматривались  для  выполнения  работ в  рамках обеспечения беспрепятственного доступа маломобильных групп населения и полноценного оказания услуг всем группам  населения.</t>
  </si>
  <si>
    <t>Средства  предусмотрены  для  проведения ПИР в  рамках обеспечения беспрепятственного доступа маломобильных групп населения и полноценного оказания услуг всем группам  населения.</t>
  </si>
  <si>
    <t>В 2013 году завершение  проектно-изыскательских работ  по  контракту.</t>
  </si>
  <si>
    <t>Проведение  аукциона  на  проектно - изыскательские  работы.</t>
  </si>
  <si>
    <t>Средства  предусмотрены  для  проведения работ в  рамках обеспечения беспрепятственного доступа маломобильных групп населения и полноценного оказания услуг всем группам  населения.</t>
  </si>
  <si>
    <t>Выполнение  капитального ремонта  в  рамках  долгосрочного контракта  с 2012- по 2014 г.</t>
  </si>
  <si>
    <t>Работы  в  рамках обеспечения беспрепятственного доступа маломобильных групп населения и полноценного оказания услуг всем группам  населения.</t>
  </si>
  <si>
    <t>ПИР.</t>
  </si>
  <si>
    <t>Выполнение  работ по  капитальному  ремонту  в  рамках долгосрочного контракта с  2013-2014 годы.</t>
  </si>
  <si>
    <t>за счет средств местного бюджета</t>
  </si>
  <si>
    <t>1.</t>
  </si>
  <si>
    <t>№ п/п.</t>
  </si>
  <si>
    <t>Наименование направления расходов</t>
  </si>
  <si>
    <t>Обоснование изменений</t>
  </si>
  <si>
    <t>Всего:</t>
  </si>
  <si>
    <t>за счет субсидии из регионального фонда софинан-сирования расходов</t>
  </si>
  <si>
    <t>за счет субвенции из регионального фонда компенсации</t>
  </si>
  <si>
    <t>ВСЕГО РАСХОДЫ, в том числе:</t>
  </si>
  <si>
    <t>2.</t>
  </si>
  <si>
    <t>3.</t>
  </si>
  <si>
    <t>4.</t>
  </si>
  <si>
    <t>5.</t>
  </si>
  <si>
    <t>Проект бюджета на 2013 год</t>
  </si>
  <si>
    <t>Проект бюджета на 2014 год</t>
  </si>
  <si>
    <t>Проект бюджета на 2015 год</t>
  </si>
  <si>
    <t>Отклонение проекта бюджета на 2013 год 
от утвержденного бюджета на 2012 год</t>
  </si>
  <si>
    <t>Утвержденный бюджет 
на 2012 год
в соответствии с решением Думы города от 29.12.2011 
№ 127-VДГ</t>
  </si>
  <si>
    <t xml:space="preserve">Аналитическая информация о расходах главных распорядителей бюджетных средств в 2012-2015 годах </t>
  </si>
  <si>
    <t>департамент архитектуры и градостроительства Администрации города Сургута</t>
  </si>
  <si>
    <t>(в сопоставимых  условиях)</t>
  </si>
  <si>
    <t>Содержание департамента архитектуры и градостроительства</t>
  </si>
  <si>
    <t>Содержание МКУ "Управление капитального строительства"</t>
  </si>
  <si>
    <t>Прочие текущие расходы, в том числе:</t>
  </si>
  <si>
    <t>Установка в городской среде объектов социальной рекламы</t>
  </si>
  <si>
    <t>Разработка схем планировки, схем межевания жилых районов, поселков г. Сургута</t>
  </si>
  <si>
    <t>Информационная система обеспечения градостроительной деятельности</t>
  </si>
  <si>
    <t>Корректировка генерального плана, приведение в соответствие с новым законодательством</t>
  </si>
  <si>
    <t>Линии градостроительного регулирования в г. Сургуте</t>
  </si>
  <si>
    <t>Консервация филиала судмедэкспертизы, мкр. 31А</t>
  </si>
  <si>
    <t>Капитальное строительство, в том числе:</t>
  </si>
  <si>
    <t>Улица Киртбая от ул. 1 "З" до ул. 3 "З"</t>
  </si>
  <si>
    <t>Застройка микрорайона 32 (2 очередь строительства). Инженерные сети</t>
  </si>
  <si>
    <t>Детский сад в микрорайоне №40</t>
  </si>
  <si>
    <t>Станция юных натуралистов в лесопарковой зоне междуречья р. Сайма</t>
  </si>
  <si>
    <t>Капитальный ремонт, в том числе:</t>
  </si>
  <si>
    <t>Капитальный ремонт здания по ул. Мостостроителей, 4/1</t>
  </si>
  <si>
    <t>Жилой дом, ул. 30 лет Победы, 45</t>
  </si>
  <si>
    <t>МАОУ ДОД СДЮСШОР "Олимп" (п/б "Водолей"), ул. 30 лет Победы, 22А</t>
  </si>
  <si>
    <t>Встроенно-пристроенное помещение, ул. Просвещения, 29</t>
  </si>
  <si>
    <t>Встроенно-пристроенное помещение, расположенное по адресу: г. Сургут, ул. Первопроходцев, 18</t>
  </si>
  <si>
    <t>МБУЗ "Городская поликлиника №4", пр. Набережный, 41</t>
  </si>
  <si>
    <t>Поликлиника п. Юность, ул. Саянская, д. 15/1</t>
  </si>
  <si>
    <t>МБУЗ  "КГП №2" Детская  поликлиника, пр. Комсомольский, 16</t>
  </si>
  <si>
    <t>Средства предусмотрены для проведения ПИР и работ в рамках обеспечения беспрепятственного доступа маломобильных групп населения и полноценного оказания услуг всем группам  населения.</t>
  </si>
  <si>
    <t>Увеличение ассигнований за счет введения квартального премирования, увеличения отпускных и средств ранее учитываемых по КБК 0412 0020400 122 211 (пособие по регистрации законного брака, погребению и к юбилейной дате).
Увеличение в связи с повышением фонда оплаты труда по КБК 0412 0020400 121 211.</t>
  </si>
  <si>
    <t>Главный специалист отдела планирования и экономического анализа департамента архитектуры и градостроительства</t>
  </si>
  <si>
    <t>Сухорукова Ольга Валерьевна</t>
  </si>
  <si>
    <t>52-82-75</t>
  </si>
  <si>
    <t xml:space="preserve"> В 2012 году  средства планировались  на  строительство, в третьем  квартале в окружную  адресную  программу  внесены  изменения. В соответствии с внесенными   изменениями  в перечень  объектов  Адресной  инвестиционной  программы  средства  перенесены для  исполнения  обязательств по  объекту "Улица Университетская от ул. 23"В" до ул. 7ПР, 5 пусковой  комплекс .Средства  на  2012 год указаны  с  учетом  окружных  ассигнований. В 2013 год  средства  округа  на 01.11.2012 не  доведены , предусмотрена  доля  местного  бюджета.</t>
  </si>
  <si>
    <t>в 2012 году  по  строке  отражены  субвенции  федерального  бюджета. На 2013 год  субвенции из  вышестоящего  бюджета не  доводились.</t>
  </si>
  <si>
    <t>Приложение 4.12. к пояснительной записке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</si>
</sst>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7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1" fillId="0" borderId="0"/>
    <xf numFmtId="0" fontId="1" fillId="0" borderId="0"/>
    <xf numFmtId="0" fontId="12" fillId="0" borderId="0"/>
  </cellStyleXfs>
  <cellXfs count="69">
    <xf numFmtId="0" fontId="0" fillId="0" borderId="0" xfId="0"/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center" wrapText="1"/>
    </xf>
    <xf numFmtId="49" fontId="5" fillId="0" borderId="0" xfId="0" applyNumberFormat="1" applyFont="1" applyAlignment="1">
      <alignment horizontal="left" wrapText="1"/>
    </xf>
    <xf numFmtId="0" fontId="3" fillId="0" borderId="0" xfId="0" applyFont="1"/>
    <xf numFmtId="0" fontId="9" fillId="0" borderId="1" xfId="0" applyFont="1" applyBorder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/>
    <xf numFmtId="49" fontId="3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2" fillId="0" borderId="1" xfId="2" applyFont="1" applyBorder="1" applyAlignment="1">
      <alignment horizontal="center" vertical="center" wrapText="1"/>
    </xf>
    <xf numFmtId="0" fontId="2" fillId="3" borderId="1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shrinkToFit="1"/>
    </xf>
    <xf numFmtId="49" fontId="9" fillId="0" borderId="1" xfId="0" applyNumberFormat="1" applyFont="1" applyBorder="1" applyAlignment="1">
      <alignment horizontal="justify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165" fontId="9" fillId="0" borderId="1" xfId="0" applyNumberFormat="1" applyFont="1" applyBorder="1" applyAlignment="1">
      <alignment horizontal="center" vertical="center" shrinkToFit="1"/>
    </xf>
    <xf numFmtId="4" fontId="9" fillId="0" borderId="1" xfId="0" applyNumberFormat="1" applyFont="1" applyBorder="1" applyAlignment="1">
      <alignment horizontal="justify" vertical="center" shrinkToFit="1"/>
    </xf>
    <xf numFmtId="0" fontId="9" fillId="2" borderId="1" xfId="0" applyFont="1" applyFill="1" applyBorder="1" applyAlignment="1">
      <alignment horizontal="justify" vertical="center" wrapText="1"/>
    </xf>
    <xf numFmtId="49" fontId="5" fillId="0" borderId="0" xfId="0" applyNumberFormat="1" applyFont="1" applyAlignment="1">
      <alignment horizontal="center" wrapText="1"/>
    </xf>
    <xf numFmtId="49" fontId="9" fillId="0" borderId="1" xfId="0" applyNumberFormat="1" applyFont="1" applyBorder="1" applyAlignment="1">
      <alignment horizontal="center" vertical="center"/>
    </xf>
    <xf numFmtId="165" fontId="3" fillId="0" borderId="0" xfId="0" applyNumberFormat="1" applyFont="1"/>
    <xf numFmtId="0" fontId="3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justify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justify" vertical="center" wrapText="1"/>
    </xf>
    <xf numFmtId="0" fontId="4" fillId="2" borderId="0" xfId="0" applyFont="1" applyFill="1" applyAlignment="1">
      <alignment horizontal="right"/>
    </xf>
    <xf numFmtId="0" fontId="15" fillId="2" borderId="1" xfId="0" applyFont="1" applyFill="1" applyBorder="1" applyAlignment="1">
      <alignment horizontal="justify" vertical="center" wrapText="1"/>
    </xf>
    <xf numFmtId="0" fontId="14" fillId="0" borderId="0" xfId="2" applyFont="1" applyAlignment="1">
      <alignment horizontal="center" vertical="center" wrapText="1"/>
    </xf>
    <xf numFmtId="164" fontId="16" fillId="0" borderId="0" xfId="0" applyNumberFormat="1" applyFont="1" applyAlignment="1">
      <alignment horizontal="center" wrapText="1"/>
    </xf>
    <xf numFmtId="49" fontId="16" fillId="0" borderId="0" xfId="0" applyNumberFormat="1" applyFont="1" applyAlignment="1">
      <alignment horizontal="center" wrapText="1"/>
    </xf>
    <xf numFmtId="0" fontId="2" fillId="0" borderId="1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/>
    </xf>
    <xf numFmtId="0" fontId="13" fillId="0" borderId="8" xfId="2" applyFont="1" applyBorder="1" applyAlignment="1">
      <alignment horizontal="center" vertical="center" wrapText="1"/>
    </xf>
    <xf numFmtId="0" fontId="13" fillId="0" borderId="12" xfId="2" applyFont="1" applyBorder="1" applyAlignment="1">
      <alignment horizontal="center" vertical="center" wrapText="1"/>
    </xf>
    <xf numFmtId="0" fontId="13" fillId="0" borderId="13" xfId="2" applyFont="1" applyBorder="1" applyAlignment="1">
      <alignment horizontal="center" vertical="center" wrapText="1"/>
    </xf>
    <xf numFmtId="0" fontId="2" fillId="3" borderId="8" xfId="2" applyFont="1" applyFill="1" applyBorder="1" applyAlignment="1">
      <alignment horizontal="center" vertical="center" wrapText="1"/>
    </xf>
    <xf numFmtId="0" fontId="2" fillId="3" borderId="13" xfId="2" applyFont="1" applyFill="1" applyBorder="1" applyAlignment="1">
      <alignment horizontal="center" vertical="center" wrapText="1"/>
    </xf>
    <xf numFmtId="0" fontId="2" fillId="3" borderId="3" xfId="2" applyFont="1" applyFill="1" applyBorder="1" applyAlignment="1">
      <alignment horizontal="center" vertical="center"/>
    </xf>
    <xf numFmtId="0" fontId="2" fillId="3" borderId="4" xfId="2" applyFont="1" applyFill="1" applyBorder="1" applyAlignment="1">
      <alignment horizontal="center" vertical="center"/>
    </xf>
    <xf numFmtId="0" fontId="2" fillId="3" borderId="2" xfId="2" applyFont="1" applyFill="1" applyBorder="1" applyAlignment="1">
      <alignment horizontal="center" vertical="center"/>
    </xf>
    <xf numFmtId="0" fontId="2" fillId="0" borderId="5" xfId="2" applyFont="1" applyBorder="1" applyAlignment="1">
      <alignment horizontal="center" vertical="center" wrapText="1"/>
    </xf>
    <xf numFmtId="0" fontId="2" fillId="0" borderId="6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2" fillId="0" borderId="10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0" fontId="2" fillId="3" borderId="3" xfId="2" applyFont="1" applyFill="1" applyBorder="1" applyAlignment="1">
      <alignment horizontal="center" vertical="center" wrapText="1"/>
    </xf>
    <xf numFmtId="0" fontId="2" fillId="3" borderId="4" xfId="2" applyFont="1" applyFill="1" applyBorder="1" applyAlignment="1">
      <alignment horizontal="center" vertical="center" wrapText="1"/>
    </xf>
    <xf numFmtId="0" fontId="2" fillId="3" borderId="2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justify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justify" vertical="center" wrapText="1"/>
    </xf>
  </cellXfs>
  <cellStyles count="5">
    <cellStyle name="Обычный" xfId="0" builtinId="0"/>
    <cellStyle name="Обычный 2" xfId="3"/>
    <cellStyle name="Обычный 3" xfId="1"/>
    <cellStyle name="Обычный_Лист 1" xfId="2"/>
    <cellStyle name="Стиль 1" xfId="4"/>
  </cellStyles>
  <dxfs count="0"/>
  <tableStyles count="0" defaultTableStyle="TableStyleMedium9" defaultPivotStyle="PivotStyleLight16"/>
  <colors>
    <mruColors>
      <color rgb="FFCCFFCC"/>
      <color rgb="FFFFFFCC"/>
      <color rgb="FF99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7"/>
  <sheetViews>
    <sheetView tabSelected="1" view="pageBreakPreview" zoomScale="85" zoomScaleNormal="85" zoomScaleSheetLayoutView="85" workbookViewId="0">
      <selection activeCell="A2" sqref="A2:Q2"/>
    </sheetView>
  </sheetViews>
  <sheetFormatPr defaultRowHeight="12.75"/>
  <cols>
    <col min="1" max="1" width="4.85546875" style="16" customWidth="1"/>
    <col min="2" max="2" width="29.85546875" style="5" customWidth="1"/>
    <col min="3" max="3" width="13" style="5" customWidth="1"/>
    <col min="4" max="4" width="11.7109375" style="5" customWidth="1"/>
    <col min="5" max="5" width="12.7109375" style="5" customWidth="1"/>
    <col min="6" max="6" width="13.140625" style="5" customWidth="1"/>
    <col min="7" max="7" width="11.42578125" style="5" customWidth="1"/>
    <col min="8" max="8" width="10.5703125" style="5" customWidth="1"/>
    <col min="9" max="9" width="10.7109375" style="5" customWidth="1"/>
    <col min="10" max="10" width="12.85546875" style="5" customWidth="1"/>
    <col min="11" max="11" width="11.140625" style="5" customWidth="1"/>
    <col min="12" max="12" width="10.42578125" style="5" customWidth="1"/>
    <col min="13" max="13" width="11" style="5" customWidth="1"/>
    <col min="14" max="14" width="13" style="5" customWidth="1"/>
    <col min="15" max="15" width="11" style="5" customWidth="1"/>
    <col min="16" max="16" width="11.5703125" style="5" customWidth="1"/>
    <col min="17" max="17" width="39.28515625" style="5" customWidth="1"/>
    <col min="18" max="16384" width="9.140625" style="5"/>
  </cols>
  <sheetData>
    <row r="1" spans="1:17" ht="15" customHeight="1">
      <c r="O1" s="40" t="s">
        <v>220</v>
      </c>
      <c r="P1" s="40"/>
      <c r="Q1" s="40"/>
    </row>
    <row r="2" spans="1:17" ht="23.25" customHeight="1">
      <c r="A2" s="41" t="s">
        <v>187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1:17" ht="22.5" customHeight="1">
      <c r="A3" s="42" t="s">
        <v>188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</row>
    <row r="4" spans="1:17" ht="16.5" customHeight="1">
      <c r="A4" s="41" t="s">
        <v>189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</row>
    <row r="5" spans="1:17" ht="13.5" customHeight="1">
      <c r="A5" s="25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26.25" customHeight="1">
      <c r="A6" s="62" t="s">
        <v>171</v>
      </c>
      <c r="B6" s="63" t="s">
        <v>172</v>
      </c>
      <c r="C6" s="43" t="s">
        <v>186</v>
      </c>
      <c r="D6" s="53" t="s">
        <v>0</v>
      </c>
      <c r="E6" s="54"/>
      <c r="F6" s="54"/>
      <c r="G6" s="43" t="s">
        <v>182</v>
      </c>
      <c r="H6" s="53" t="s">
        <v>0</v>
      </c>
      <c r="I6" s="54"/>
      <c r="J6" s="57"/>
      <c r="K6" s="59" t="s">
        <v>185</v>
      </c>
      <c r="L6" s="60"/>
      <c r="M6" s="60"/>
      <c r="N6" s="61"/>
      <c r="O6" s="43" t="s">
        <v>183</v>
      </c>
      <c r="P6" s="43" t="s">
        <v>184</v>
      </c>
      <c r="Q6" s="45" t="s">
        <v>173</v>
      </c>
    </row>
    <row r="7" spans="1:17" ht="14.25" customHeight="1">
      <c r="A7" s="62"/>
      <c r="B7" s="63"/>
      <c r="C7" s="43"/>
      <c r="D7" s="55"/>
      <c r="E7" s="56"/>
      <c r="F7" s="56"/>
      <c r="G7" s="43"/>
      <c r="H7" s="55"/>
      <c r="I7" s="56"/>
      <c r="J7" s="58"/>
      <c r="K7" s="48" t="s">
        <v>174</v>
      </c>
      <c r="L7" s="50" t="s">
        <v>0</v>
      </c>
      <c r="M7" s="51"/>
      <c r="N7" s="52"/>
      <c r="O7" s="43"/>
      <c r="P7" s="43"/>
      <c r="Q7" s="46"/>
    </row>
    <row r="8" spans="1:17" ht="90" customHeight="1">
      <c r="A8" s="62"/>
      <c r="B8" s="64"/>
      <c r="C8" s="44"/>
      <c r="D8" s="14" t="s">
        <v>169</v>
      </c>
      <c r="E8" s="14" t="s">
        <v>175</v>
      </c>
      <c r="F8" s="14" t="s">
        <v>176</v>
      </c>
      <c r="G8" s="44"/>
      <c r="H8" s="14" t="s">
        <v>169</v>
      </c>
      <c r="I8" s="14" t="s">
        <v>175</v>
      </c>
      <c r="J8" s="14" t="s">
        <v>176</v>
      </c>
      <c r="K8" s="49"/>
      <c r="L8" s="15" t="s">
        <v>169</v>
      </c>
      <c r="M8" s="15" t="s">
        <v>175</v>
      </c>
      <c r="N8" s="15" t="s">
        <v>176</v>
      </c>
      <c r="O8" s="43"/>
      <c r="P8" s="43"/>
      <c r="Q8" s="47"/>
    </row>
    <row r="9" spans="1:17" ht="12.75" customHeight="1">
      <c r="A9" s="11">
        <v>1</v>
      </c>
      <c r="B9" s="12">
        <v>2</v>
      </c>
      <c r="C9" s="10" t="s">
        <v>73</v>
      </c>
      <c r="D9" s="10" t="s">
        <v>104</v>
      </c>
      <c r="E9" s="10" t="s">
        <v>105</v>
      </c>
      <c r="F9" s="10" t="s">
        <v>106</v>
      </c>
      <c r="G9" s="10" t="s">
        <v>107</v>
      </c>
      <c r="H9" s="10" t="s">
        <v>108</v>
      </c>
      <c r="I9" s="10" t="s">
        <v>2</v>
      </c>
      <c r="J9" s="10" t="s">
        <v>3</v>
      </c>
      <c r="K9" s="10" t="s">
        <v>4</v>
      </c>
      <c r="L9" s="10" t="s">
        <v>5</v>
      </c>
      <c r="M9" s="10" t="s">
        <v>6</v>
      </c>
      <c r="N9" s="10" t="s">
        <v>7</v>
      </c>
      <c r="O9" s="10" t="s">
        <v>8</v>
      </c>
      <c r="P9" s="10" t="s">
        <v>9</v>
      </c>
      <c r="Q9" s="10">
        <v>17</v>
      </c>
    </row>
    <row r="10" spans="1:17" ht="28.5" customHeight="1">
      <c r="A10" s="11"/>
      <c r="B10" s="3" t="s">
        <v>91</v>
      </c>
      <c r="C10" s="17" t="s">
        <v>98</v>
      </c>
      <c r="D10" s="17" t="s">
        <v>98</v>
      </c>
      <c r="E10" s="17"/>
      <c r="F10" s="17"/>
      <c r="G10" s="17" t="s">
        <v>98</v>
      </c>
      <c r="H10" s="17" t="s">
        <v>98</v>
      </c>
      <c r="I10" s="17"/>
      <c r="J10" s="17"/>
      <c r="K10" s="18">
        <v>0</v>
      </c>
      <c r="L10" s="17">
        <v>0</v>
      </c>
      <c r="M10" s="17">
        <v>0</v>
      </c>
      <c r="N10" s="17">
        <v>0</v>
      </c>
      <c r="O10" s="10" t="s">
        <v>98</v>
      </c>
      <c r="P10" s="10" t="s">
        <v>98</v>
      </c>
      <c r="Q10" s="9"/>
    </row>
    <row r="11" spans="1:17" ht="56.25" customHeight="1">
      <c r="A11" s="11"/>
      <c r="B11" s="1" t="s">
        <v>92</v>
      </c>
      <c r="C11" s="17" t="s">
        <v>95</v>
      </c>
      <c r="D11" s="17" t="s">
        <v>95</v>
      </c>
      <c r="E11" s="17"/>
      <c r="F11" s="17"/>
      <c r="G11" s="17" t="s">
        <v>96</v>
      </c>
      <c r="H11" s="17" t="s">
        <v>96</v>
      </c>
      <c r="I11" s="17"/>
      <c r="J11" s="17"/>
      <c r="K11" s="18">
        <v>-3</v>
      </c>
      <c r="L11" s="17">
        <v>-3</v>
      </c>
      <c r="M11" s="17">
        <v>0</v>
      </c>
      <c r="N11" s="17">
        <v>0</v>
      </c>
      <c r="O11" s="10" t="s">
        <v>96</v>
      </c>
      <c r="P11" s="10" t="s">
        <v>96</v>
      </c>
      <c r="Q11" s="13" t="s">
        <v>109</v>
      </c>
    </row>
    <row r="12" spans="1:17" s="7" customFormat="1" ht="57" customHeight="1">
      <c r="A12" s="11"/>
      <c r="B12" s="1" t="s">
        <v>93</v>
      </c>
      <c r="C12" s="17" t="s">
        <v>10</v>
      </c>
      <c r="D12" s="17" t="s">
        <v>10</v>
      </c>
      <c r="E12" s="17"/>
      <c r="F12" s="17"/>
      <c r="G12" s="17" t="s">
        <v>10</v>
      </c>
      <c r="H12" s="17" t="s">
        <v>10</v>
      </c>
      <c r="I12" s="17"/>
      <c r="J12" s="17"/>
      <c r="K12" s="18">
        <v>0</v>
      </c>
      <c r="L12" s="17">
        <v>0</v>
      </c>
      <c r="M12" s="17">
        <v>0</v>
      </c>
      <c r="N12" s="17">
        <v>0</v>
      </c>
      <c r="O12" s="10" t="s">
        <v>10</v>
      </c>
      <c r="P12" s="10" t="s">
        <v>10</v>
      </c>
      <c r="Q12" s="6"/>
    </row>
    <row r="13" spans="1:17" ht="15" customHeight="1">
      <c r="A13" s="11"/>
      <c r="B13" s="2" t="s">
        <v>94</v>
      </c>
      <c r="C13" s="17" t="s">
        <v>10</v>
      </c>
      <c r="D13" s="17" t="s">
        <v>10</v>
      </c>
      <c r="E13" s="17"/>
      <c r="F13" s="17"/>
      <c r="G13" s="17" t="s">
        <v>10</v>
      </c>
      <c r="H13" s="17" t="s">
        <v>10</v>
      </c>
      <c r="I13" s="17"/>
      <c r="J13" s="17"/>
      <c r="K13" s="18">
        <v>0</v>
      </c>
      <c r="L13" s="17">
        <v>0</v>
      </c>
      <c r="M13" s="17">
        <v>0</v>
      </c>
      <c r="N13" s="17">
        <v>0</v>
      </c>
      <c r="O13" s="10" t="s">
        <v>10</v>
      </c>
      <c r="P13" s="10" t="s">
        <v>10</v>
      </c>
      <c r="Q13" s="9"/>
    </row>
    <row r="14" spans="1:17" s="8" customFormat="1" ht="30" customHeight="1">
      <c r="A14" s="65"/>
      <c r="B14" s="66" t="s">
        <v>177</v>
      </c>
      <c r="C14" s="67">
        <f>C15+C16+C17+C48+C97</f>
        <v>1730647</v>
      </c>
      <c r="D14" s="67">
        <f t="shared" ref="D14:P14" si="0">D15+D16+D17+D48+D97</f>
        <v>1082337</v>
      </c>
      <c r="E14" s="67">
        <f t="shared" si="0"/>
        <v>626629</v>
      </c>
      <c r="F14" s="67">
        <f t="shared" si="0"/>
        <v>21681</v>
      </c>
      <c r="G14" s="67">
        <f t="shared" si="0"/>
        <v>1567846</v>
      </c>
      <c r="H14" s="67">
        <f t="shared" si="0"/>
        <v>1114031</v>
      </c>
      <c r="I14" s="67">
        <f t="shared" si="0"/>
        <v>453815</v>
      </c>
      <c r="J14" s="67">
        <f t="shared" si="0"/>
        <v>0</v>
      </c>
      <c r="K14" s="67">
        <f t="shared" si="0"/>
        <v>-162800.99999999997</v>
      </c>
      <c r="L14" s="67">
        <f t="shared" si="0"/>
        <v>31694.000000000095</v>
      </c>
      <c r="M14" s="67">
        <f t="shared" si="0"/>
        <v>-172814</v>
      </c>
      <c r="N14" s="67">
        <f t="shared" si="0"/>
        <v>-21681</v>
      </c>
      <c r="O14" s="67">
        <f t="shared" si="0"/>
        <v>1338137.7000000002</v>
      </c>
      <c r="P14" s="67">
        <f t="shared" si="0"/>
        <v>1106581.8</v>
      </c>
      <c r="Q14" s="68"/>
    </row>
    <row r="15" spans="1:17" s="33" customFormat="1" ht="107.25" customHeight="1">
      <c r="A15" s="29" t="s">
        <v>170</v>
      </c>
      <c r="B15" s="30" t="s">
        <v>190</v>
      </c>
      <c r="C15" s="31">
        <f>D15+E15+F15</f>
        <v>85809.5</v>
      </c>
      <c r="D15" s="31">
        <v>85809.5</v>
      </c>
      <c r="E15" s="31">
        <v>0</v>
      </c>
      <c r="F15" s="31">
        <v>0</v>
      </c>
      <c r="G15" s="31">
        <f t="shared" ref="G15:G16" si="1">H15+I15+J15</f>
        <v>96795.6</v>
      </c>
      <c r="H15" s="31">
        <v>96795.6</v>
      </c>
      <c r="I15" s="31">
        <v>0</v>
      </c>
      <c r="J15" s="31">
        <v>0</v>
      </c>
      <c r="K15" s="31">
        <f t="shared" ref="K15:K16" si="2">L15+M15+N15</f>
        <v>10986.100000000006</v>
      </c>
      <c r="L15" s="31">
        <f t="shared" ref="L15:N16" si="3">H15-D15</f>
        <v>10986.100000000006</v>
      </c>
      <c r="M15" s="31">
        <f t="shared" si="3"/>
        <v>0</v>
      </c>
      <c r="N15" s="31">
        <f t="shared" si="3"/>
        <v>0</v>
      </c>
      <c r="O15" s="31">
        <v>96795.6</v>
      </c>
      <c r="P15" s="32">
        <v>96939.6</v>
      </c>
      <c r="Q15" s="24" t="s">
        <v>214</v>
      </c>
    </row>
    <row r="16" spans="1:17" s="33" customFormat="1" ht="379.5" customHeight="1">
      <c r="A16" s="29" t="s">
        <v>178</v>
      </c>
      <c r="B16" s="30" t="s">
        <v>191</v>
      </c>
      <c r="C16" s="31">
        <f>D16+E16+F16</f>
        <v>79119.700000000012</v>
      </c>
      <c r="D16" s="31">
        <v>79119.700000000012</v>
      </c>
      <c r="E16" s="31">
        <v>0</v>
      </c>
      <c r="F16" s="31">
        <v>0</v>
      </c>
      <c r="G16" s="31">
        <f t="shared" si="1"/>
        <v>87704.800000000017</v>
      </c>
      <c r="H16" s="31">
        <v>87704.800000000017</v>
      </c>
      <c r="I16" s="31">
        <v>0</v>
      </c>
      <c r="J16" s="31">
        <v>0</v>
      </c>
      <c r="K16" s="31">
        <f t="shared" si="2"/>
        <v>8585.1000000000058</v>
      </c>
      <c r="L16" s="31">
        <f t="shared" si="3"/>
        <v>8585.1000000000058</v>
      </c>
      <c r="M16" s="31">
        <f t="shared" si="3"/>
        <v>0</v>
      </c>
      <c r="N16" s="31">
        <f t="shared" si="3"/>
        <v>0</v>
      </c>
      <c r="O16" s="31">
        <v>90972.000000000015</v>
      </c>
      <c r="P16" s="31">
        <v>94507.700000000012</v>
      </c>
      <c r="Q16" s="24" t="s">
        <v>110</v>
      </c>
    </row>
    <row r="17" spans="1:17" s="38" customFormat="1" ht="28.5" customHeight="1">
      <c r="A17" s="34" t="s">
        <v>179</v>
      </c>
      <c r="B17" s="35" t="s">
        <v>192</v>
      </c>
      <c r="C17" s="36">
        <f>C18+C19+C20+C21+C22+C23+C24+C25+C26+C27+C28+C29+C30+C31+C32+C33+C34+C35+C36+C37+C38+C39+C40+C41+C42+C43+C44+C45+C46+C47</f>
        <v>70771.899999999994</v>
      </c>
      <c r="D17" s="36">
        <f t="shared" ref="D17:P17" si="4">D18+D19+D20+D21+D22+D23+D24+D25+D26+D27+D28+D29+D30+D31+D32+D33+D34+D35+D36+D37+D38+D39+D40+D41+D42+D43+D44+D45+D46+D47</f>
        <v>70771.899999999994</v>
      </c>
      <c r="E17" s="36">
        <f t="shared" si="4"/>
        <v>0</v>
      </c>
      <c r="F17" s="36">
        <f t="shared" si="4"/>
        <v>0</v>
      </c>
      <c r="G17" s="36">
        <f t="shared" si="4"/>
        <v>112579</v>
      </c>
      <c r="H17" s="36">
        <f t="shared" si="4"/>
        <v>112579</v>
      </c>
      <c r="I17" s="36">
        <f t="shared" si="4"/>
        <v>0</v>
      </c>
      <c r="J17" s="36">
        <f t="shared" si="4"/>
        <v>0</v>
      </c>
      <c r="K17" s="36">
        <f t="shared" si="4"/>
        <v>41807.100000000006</v>
      </c>
      <c r="L17" s="36">
        <f t="shared" si="4"/>
        <v>41807.100000000006</v>
      </c>
      <c r="M17" s="36">
        <f t="shared" si="4"/>
        <v>0</v>
      </c>
      <c r="N17" s="36">
        <f t="shared" si="4"/>
        <v>0</v>
      </c>
      <c r="O17" s="36">
        <f t="shared" si="4"/>
        <v>133899.1</v>
      </c>
      <c r="P17" s="36">
        <f t="shared" si="4"/>
        <v>123724.79999999999</v>
      </c>
      <c r="Q17" s="37"/>
    </row>
    <row r="18" spans="1:17" ht="28.5" customHeight="1">
      <c r="A18" s="26" t="s">
        <v>1</v>
      </c>
      <c r="B18" s="19" t="s">
        <v>75</v>
      </c>
      <c r="C18" s="20">
        <f t="shared" ref="C18:C47" si="5">D18+E18+F18</f>
        <v>120</v>
      </c>
      <c r="D18" s="22">
        <v>120</v>
      </c>
      <c r="E18" s="22"/>
      <c r="F18" s="22"/>
      <c r="G18" s="20">
        <f t="shared" ref="G18:G47" si="6">H18+I18+J18</f>
        <v>120</v>
      </c>
      <c r="H18" s="22">
        <v>120</v>
      </c>
      <c r="I18" s="22"/>
      <c r="J18" s="22"/>
      <c r="K18" s="20">
        <f t="shared" ref="K18:K47" si="7">L18+M18+N18</f>
        <v>0</v>
      </c>
      <c r="L18" s="20">
        <f t="shared" ref="L18:L47" si="8">H18-D18</f>
        <v>0</v>
      </c>
      <c r="M18" s="20">
        <f t="shared" ref="M18:M47" si="9">I18-E18</f>
        <v>0</v>
      </c>
      <c r="N18" s="20">
        <f t="shared" ref="N18:N47" si="10">J18-F18</f>
        <v>0</v>
      </c>
      <c r="O18" s="22">
        <v>120</v>
      </c>
      <c r="P18" s="22">
        <v>120</v>
      </c>
      <c r="Q18" s="23"/>
    </row>
    <row r="19" spans="1:17" ht="42.75" customHeight="1">
      <c r="A19" s="26" t="s">
        <v>1</v>
      </c>
      <c r="B19" s="19" t="s">
        <v>11</v>
      </c>
      <c r="C19" s="20">
        <f t="shared" si="5"/>
        <v>2489</v>
      </c>
      <c r="D19" s="22">
        <v>2489</v>
      </c>
      <c r="E19" s="22"/>
      <c r="F19" s="22"/>
      <c r="G19" s="20">
        <f t="shared" si="6"/>
        <v>2738</v>
      </c>
      <c r="H19" s="22">
        <v>2738</v>
      </c>
      <c r="I19" s="22"/>
      <c r="J19" s="22"/>
      <c r="K19" s="20">
        <f t="shared" si="7"/>
        <v>249</v>
      </c>
      <c r="L19" s="20">
        <f t="shared" si="8"/>
        <v>249</v>
      </c>
      <c r="M19" s="20">
        <f t="shared" si="9"/>
        <v>0</v>
      </c>
      <c r="N19" s="20">
        <f t="shared" si="10"/>
        <v>0</v>
      </c>
      <c r="O19" s="22">
        <v>3011.8</v>
      </c>
      <c r="P19" s="22">
        <v>4872.7</v>
      </c>
      <c r="Q19" s="21" t="s">
        <v>111</v>
      </c>
    </row>
    <row r="20" spans="1:17" ht="52.5" customHeight="1">
      <c r="A20" s="26" t="s">
        <v>1</v>
      </c>
      <c r="B20" s="19" t="s">
        <v>12</v>
      </c>
      <c r="C20" s="20">
        <f t="shared" si="5"/>
        <v>2000</v>
      </c>
      <c r="D20" s="22">
        <v>2000</v>
      </c>
      <c r="E20" s="22"/>
      <c r="F20" s="22"/>
      <c r="G20" s="20">
        <f t="shared" si="6"/>
        <v>3000</v>
      </c>
      <c r="H20" s="22">
        <v>3000</v>
      </c>
      <c r="I20" s="22"/>
      <c r="J20" s="22"/>
      <c r="K20" s="20">
        <f t="shared" si="7"/>
        <v>1000</v>
      </c>
      <c r="L20" s="20">
        <f t="shared" si="8"/>
        <v>1000</v>
      </c>
      <c r="M20" s="20">
        <f t="shared" si="9"/>
        <v>0</v>
      </c>
      <c r="N20" s="20">
        <f t="shared" si="10"/>
        <v>0</v>
      </c>
      <c r="O20" s="22">
        <v>3000</v>
      </c>
      <c r="P20" s="22">
        <v>2000</v>
      </c>
      <c r="Q20" s="21" t="s">
        <v>112</v>
      </c>
    </row>
    <row r="21" spans="1:17" ht="40.5" customHeight="1">
      <c r="A21" s="26" t="s">
        <v>1</v>
      </c>
      <c r="B21" s="19" t="s">
        <v>193</v>
      </c>
      <c r="C21" s="20">
        <f t="shared" si="5"/>
        <v>3060</v>
      </c>
      <c r="D21" s="22">
        <v>3060</v>
      </c>
      <c r="E21" s="22"/>
      <c r="F21" s="22"/>
      <c r="G21" s="20">
        <f t="shared" si="6"/>
        <v>2089</v>
      </c>
      <c r="H21" s="22">
        <v>2089</v>
      </c>
      <c r="I21" s="22"/>
      <c r="J21" s="22"/>
      <c r="K21" s="20">
        <f t="shared" si="7"/>
        <v>-971</v>
      </c>
      <c r="L21" s="20">
        <f t="shared" si="8"/>
        <v>-971</v>
      </c>
      <c r="M21" s="20">
        <f t="shared" si="9"/>
        <v>0</v>
      </c>
      <c r="N21" s="20">
        <f t="shared" si="10"/>
        <v>0</v>
      </c>
      <c r="O21" s="22">
        <v>2297.8000000000002</v>
      </c>
      <c r="P21" s="22">
        <v>2527.6</v>
      </c>
      <c r="Q21" s="21" t="s">
        <v>113</v>
      </c>
    </row>
    <row r="22" spans="1:17" ht="67.5" customHeight="1">
      <c r="A22" s="26" t="s">
        <v>1</v>
      </c>
      <c r="B22" s="19" t="s">
        <v>13</v>
      </c>
      <c r="C22" s="20">
        <f t="shared" si="5"/>
        <v>3000</v>
      </c>
      <c r="D22" s="22">
        <v>3000</v>
      </c>
      <c r="E22" s="22"/>
      <c r="F22" s="22"/>
      <c r="G22" s="20">
        <f t="shared" si="6"/>
        <v>1500</v>
      </c>
      <c r="H22" s="22">
        <v>1500</v>
      </c>
      <c r="I22" s="22"/>
      <c r="J22" s="22"/>
      <c r="K22" s="20">
        <f t="shared" si="7"/>
        <v>-1500</v>
      </c>
      <c r="L22" s="20">
        <f t="shared" si="8"/>
        <v>-1500</v>
      </c>
      <c r="M22" s="20">
        <f t="shared" si="9"/>
        <v>0</v>
      </c>
      <c r="N22" s="20">
        <f t="shared" si="10"/>
        <v>0</v>
      </c>
      <c r="O22" s="22">
        <v>1500</v>
      </c>
      <c r="P22" s="22">
        <v>1500</v>
      </c>
      <c r="Q22" s="24" t="s">
        <v>114</v>
      </c>
    </row>
    <row r="23" spans="1:17" ht="59.25" customHeight="1">
      <c r="A23" s="26" t="s">
        <v>1</v>
      </c>
      <c r="B23" s="19" t="s">
        <v>14</v>
      </c>
      <c r="C23" s="20">
        <f t="shared" si="5"/>
        <v>0</v>
      </c>
      <c r="D23" s="22"/>
      <c r="E23" s="22"/>
      <c r="F23" s="22"/>
      <c r="G23" s="20">
        <f t="shared" si="6"/>
        <v>2079</v>
      </c>
      <c r="H23" s="22">
        <v>2079</v>
      </c>
      <c r="I23" s="22"/>
      <c r="J23" s="22"/>
      <c r="K23" s="20">
        <f t="shared" si="7"/>
        <v>2079</v>
      </c>
      <c r="L23" s="20">
        <f t="shared" si="8"/>
        <v>2079</v>
      </c>
      <c r="M23" s="20">
        <f t="shared" si="9"/>
        <v>0</v>
      </c>
      <c r="N23" s="20">
        <f t="shared" si="10"/>
        <v>0</v>
      </c>
      <c r="O23" s="22">
        <v>2429</v>
      </c>
      <c r="P23" s="22">
        <v>2313</v>
      </c>
      <c r="Q23" s="21" t="s">
        <v>115</v>
      </c>
    </row>
    <row r="24" spans="1:17" ht="80.25" customHeight="1">
      <c r="A24" s="26" t="s">
        <v>1</v>
      </c>
      <c r="B24" s="19" t="s">
        <v>15</v>
      </c>
      <c r="C24" s="20">
        <f t="shared" si="5"/>
        <v>2000</v>
      </c>
      <c r="D24" s="22">
        <v>2000</v>
      </c>
      <c r="E24" s="22"/>
      <c r="F24" s="22"/>
      <c r="G24" s="20">
        <f t="shared" si="6"/>
        <v>20500</v>
      </c>
      <c r="H24" s="22">
        <v>20500</v>
      </c>
      <c r="I24" s="22"/>
      <c r="J24" s="22"/>
      <c r="K24" s="20">
        <f t="shared" si="7"/>
        <v>18500</v>
      </c>
      <c r="L24" s="20">
        <f t="shared" si="8"/>
        <v>18500</v>
      </c>
      <c r="M24" s="20">
        <f t="shared" si="9"/>
        <v>0</v>
      </c>
      <c r="N24" s="20">
        <f t="shared" si="10"/>
        <v>0</v>
      </c>
      <c r="O24" s="22">
        <v>20500</v>
      </c>
      <c r="P24" s="22">
        <v>18700</v>
      </c>
      <c r="Q24" s="21" t="s">
        <v>116</v>
      </c>
    </row>
    <row r="25" spans="1:17" ht="33.75" customHeight="1">
      <c r="A25" s="26"/>
      <c r="B25" s="19" t="s">
        <v>16</v>
      </c>
      <c r="C25" s="20">
        <f t="shared" si="5"/>
        <v>16600</v>
      </c>
      <c r="D25" s="22">
        <v>16600</v>
      </c>
      <c r="E25" s="22">
        <v>0</v>
      </c>
      <c r="F25" s="22">
        <v>0</v>
      </c>
      <c r="G25" s="20">
        <f t="shared" si="6"/>
        <v>18260</v>
      </c>
      <c r="H25" s="22">
        <v>18260</v>
      </c>
      <c r="I25" s="22">
        <v>0</v>
      </c>
      <c r="J25" s="22">
        <v>0</v>
      </c>
      <c r="K25" s="20">
        <f t="shared" si="7"/>
        <v>1660</v>
      </c>
      <c r="L25" s="20">
        <f t="shared" si="8"/>
        <v>1660</v>
      </c>
      <c r="M25" s="20">
        <f t="shared" si="9"/>
        <v>0</v>
      </c>
      <c r="N25" s="20">
        <f t="shared" si="10"/>
        <v>0</v>
      </c>
      <c r="O25" s="22">
        <v>20086</v>
      </c>
      <c r="P25" s="22">
        <v>22094.6</v>
      </c>
      <c r="Q25" s="21" t="s">
        <v>117</v>
      </c>
    </row>
    <row r="26" spans="1:17" ht="40.5" customHeight="1">
      <c r="A26" s="26" t="s">
        <v>1</v>
      </c>
      <c r="B26" s="19" t="s">
        <v>17</v>
      </c>
      <c r="C26" s="20">
        <f t="shared" si="5"/>
        <v>9500</v>
      </c>
      <c r="D26" s="22">
        <v>9500</v>
      </c>
      <c r="E26" s="22"/>
      <c r="F26" s="22"/>
      <c r="G26" s="20">
        <f t="shared" si="6"/>
        <v>12100</v>
      </c>
      <c r="H26" s="22">
        <v>12100</v>
      </c>
      <c r="I26" s="22"/>
      <c r="J26" s="22"/>
      <c r="K26" s="20">
        <f t="shared" si="7"/>
        <v>2600</v>
      </c>
      <c r="L26" s="20">
        <f t="shared" si="8"/>
        <v>2600</v>
      </c>
      <c r="M26" s="20">
        <f t="shared" si="9"/>
        <v>0</v>
      </c>
      <c r="N26" s="20">
        <f t="shared" si="10"/>
        <v>0</v>
      </c>
      <c r="O26" s="22">
        <v>13310</v>
      </c>
      <c r="P26" s="22">
        <v>14641</v>
      </c>
      <c r="Q26" s="21" t="s">
        <v>118</v>
      </c>
    </row>
    <row r="27" spans="1:17" ht="33.75" customHeight="1">
      <c r="A27" s="26" t="s">
        <v>1</v>
      </c>
      <c r="B27" s="19" t="s">
        <v>42</v>
      </c>
      <c r="C27" s="20">
        <f t="shared" si="5"/>
        <v>1530.7</v>
      </c>
      <c r="D27" s="22">
        <v>1530.7</v>
      </c>
      <c r="E27" s="22"/>
      <c r="F27" s="22"/>
      <c r="G27" s="20">
        <f t="shared" si="6"/>
        <v>0</v>
      </c>
      <c r="H27" s="22"/>
      <c r="I27" s="22"/>
      <c r="J27" s="22"/>
      <c r="K27" s="20">
        <f t="shared" si="7"/>
        <v>-1530.7</v>
      </c>
      <c r="L27" s="20">
        <f t="shared" si="8"/>
        <v>-1530.7</v>
      </c>
      <c r="M27" s="20">
        <f t="shared" si="9"/>
        <v>0</v>
      </c>
      <c r="N27" s="20">
        <f t="shared" si="10"/>
        <v>0</v>
      </c>
      <c r="O27" s="22"/>
      <c r="P27" s="22"/>
      <c r="Q27" s="21" t="s">
        <v>119</v>
      </c>
    </row>
    <row r="28" spans="1:17" ht="39.75" customHeight="1">
      <c r="A28" s="26" t="s">
        <v>1</v>
      </c>
      <c r="B28" s="19" t="s">
        <v>43</v>
      </c>
      <c r="C28" s="20">
        <f t="shared" si="5"/>
        <v>1900</v>
      </c>
      <c r="D28" s="22">
        <v>1900</v>
      </c>
      <c r="E28" s="22"/>
      <c r="F28" s="22"/>
      <c r="G28" s="20">
        <f t="shared" si="6"/>
        <v>0</v>
      </c>
      <c r="H28" s="22"/>
      <c r="I28" s="22"/>
      <c r="J28" s="22"/>
      <c r="K28" s="20">
        <f t="shared" si="7"/>
        <v>-1900</v>
      </c>
      <c r="L28" s="20">
        <f t="shared" si="8"/>
        <v>-1900</v>
      </c>
      <c r="M28" s="20">
        <f t="shared" si="9"/>
        <v>0</v>
      </c>
      <c r="N28" s="20">
        <f t="shared" si="10"/>
        <v>0</v>
      </c>
      <c r="O28" s="22"/>
      <c r="P28" s="22"/>
      <c r="Q28" s="21" t="s">
        <v>119</v>
      </c>
    </row>
    <row r="29" spans="1:17" ht="40.5" customHeight="1">
      <c r="A29" s="26" t="s">
        <v>1</v>
      </c>
      <c r="B29" s="19" t="s">
        <v>44</v>
      </c>
      <c r="C29" s="20">
        <f t="shared" si="5"/>
        <v>4294.3</v>
      </c>
      <c r="D29" s="22">
        <v>4294.3</v>
      </c>
      <c r="E29" s="22"/>
      <c r="F29" s="22"/>
      <c r="G29" s="20">
        <f t="shared" si="6"/>
        <v>0</v>
      </c>
      <c r="H29" s="22"/>
      <c r="I29" s="22"/>
      <c r="J29" s="22"/>
      <c r="K29" s="20">
        <f t="shared" si="7"/>
        <v>-4294.3</v>
      </c>
      <c r="L29" s="20">
        <f t="shared" si="8"/>
        <v>-4294.3</v>
      </c>
      <c r="M29" s="20">
        <f t="shared" si="9"/>
        <v>0</v>
      </c>
      <c r="N29" s="20">
        <f t="shared" si="10"/>
        <v>0</v>
      </c>
      <c r="O29" s="22"/>
      <c r="P29" s="22"/>
      <c r="Q29" s="21" t="s">
        <v>119</v>
      </c>
    </row>
    <row r="30" spans="1:17" ht="38.25" customHeight="1">
      <c r="A30" s="26" t="s">
        <v>1</v>
      </c>
      <c r="B30" s="19" t="s">
        <v>45</v>
      </c>
      <c r="C30" s="20">
        <f t="shared" si="5"/>
        <v>3244.6</v>
      </c>
      <c r="D30" s="22">
        <v>3244.6</v>
      </c>
      <c r="E30" s="22"/>
      <c r="F30" s="22"/>
      <c r="G30" s="20">
        <f t="shared" si="6"/>
        <v>0</v>
      </c>
      <c r="H30" s="22"/>
      <c r="I30" s="22"/>
      <c r="J30" s="22"/>
      <c r="K30" s="20">
        <f t="shared" si="7"/>
        <v>-3244.6</v>
      </c>
      <c r="L30" s="20">
        <f t="shared" si="8"/>
        <v>-3244.6</v>
      </c>
      <c r="M30" s="20">
        <f t="shared" si="9"/>
        <v>0</v>
      </c>
      <c r="N30" s="20">
        <f t="shared" si="10"/>
        <v>0</v>
      </c>
      <c r="O30" s="22"/>
      <c r="P30" s="22"/>
      <c r="Q30" s="21" t="s">
        <v>119</v>
      </c>
    </row>
    <row r="31" spans="1:17" ht="39.75" customHeight="1">
      <c r="A31" s="26" t="s">
        <v>1</v>
      </c>
      <c r="B31" s="19" t="s">
        <v>194</v>
      </c>
      <c r="C31" s="20">
        <f t="shared" si="5"/>
        <v>500</v>
      </c>
      <c r="D31" s="22">
        <v>500</v>
      </c>
      <c r="E31" s="22"/>
      <c r="F31" s="22"/>
      <c r="G31" s="20">
        <f t="shared" si="6"/>
        <v>0</v>
      </c>
      <c r="H31" s="22"/>
      <c r="I31" s="22"/>
      <c r="J31" s="22"/>
      <c r="K31" s="20">
        <f t="shared" si="7"/>
        <v>-500</v>
      </c>
      <c r="L31" s="20">
        <f t="shared" si="8"/>
        <v>-500</v>
      </c>
      <c r="M31" s="20">
        <f t="shared" si="9"/>
        <v>0</v>
      </c>
      <c r="N31" s="20">
        <f t="shared" si="10"/>
        <v>0</v>
      </c>
      <c r="O31" s="22"/>
      <c r="P31" s="22"/>
      <c r="Q31" s="21" t="s">
        <v>119</v>
      </c>
    </row>
    <row r="32" spans="1:17" ht="42" customHeight="1">
      <c r="A32" s="26" t="s">
        <v>1</v>
      </c>
      <c r="B32" s="19" t="s">
        <v>195</v>
      </c>
      <c r="C32" s="20">
        <f t="shared" si="5"/>
        <v>1500</v>
      </c>
      <c r="D32" s="22">
        <v>1500</v>
      </c>
      <c r="E32" s="22"/>
      <c r="F32" s="22"/>
      <c r="G32" s="20">
        <f t="shared" si="6"/>
        <v>1500</v>
      </c>
      <c r="H32" s="22">
        <v>1500</v>
      </c>
      <c r="I32" s="22"/>
      <c r="J32" s="22"/>
      <c r="K32" s="20">
        <f t="shared" si="7"/>
        <v>0</v>
      </c>
      <c r="L32" s="20">
        <f t="shared" si="8"/>
        <v>0</v>
      </c>
      <c r="M32" s="20">
        <f t="shared" si="9"/>
        <v>0</v>
      </c>
      <c r="N32" s="20">
        <f t="shared" si="10"/>
        <v>0</v>
      </c>
      <c r="O32" s="22">
        <v>1500</v>
      </c>
      <c r="P32" s="22">
        <v>3000</v>
      </c>
      <c r="Q32" s="21" t="s">
        <v>120</v>
      </c>
    </row>
    <row r="33" spans="1:17" ht="44.25" customHeight="1">
      <c r="A33" s="26" t="s">
        <v>1</v>
      </c>
      <c r="B33" s="19" t="s">
        <v>77</v>
      </c>
      <c r="C33" s="20">
        <f t="shared" si="5"/>
        <v>50</v>
      </c>
      <c r="D33" s="22">
        <v>50</v>
      </c>
      <c r="E33" s="22"/>
      <c r="F33" s="22"/>
      <c r="G33" s="20">
        <f t="shared" si="6"/>
        <v>50</v>
      </c>
      <c r="H33" s="22">
        <v>50</v>
      </c>
      <c r="I33" s="22"/>
      <c r="J33" s="22"/>
      <c r="K33" s="20">
        <f t="shared" si="7"/>
        <v>0</v>
      </c>
      <c r="L33" s="20">
        <f t="shared" si="8"/>
        <v>0</v>
      </c>
      <c r="M33" s="20">
        <f t="shared" si="9"/>
        <v>0</v>
      </c>
      <c r="N33" s="20">
        <f t="shared" si="10"/>
        <v>0</v>
      </c>
      <c r="O33" s="22">
        <v>50</v>
      </c>
      <c r="P33" s="22">
        <v>50</v>
      </c>
      <c r="Q33" s="21"/>
    </row>
    <row r="34" spans="1:17" ht="42" customHeight="1">
      <c r="A34" s="26" t="s">
        <v>1</v>
      </c>
      <c r="B34" s="19" t="s">
        <v>196</v>
      </c>
      <c r="C34" s="20">
        <f t="shared" si="5"/>
        <v>0</v>
      </c>
      <c r="D34" s="22"/>
      <c r="E34" s="22"/>
      <c r="F34" s="22"/>
      <c r="G34" s="20">
        <f t="shared" si="6"/>
        <v>15000</v>
      </c>
      <c r="H34" s="22">
        <v>15000</v>
      </c>
      <c r="I34" s="22"/>
      <c r="J34" s="22"/>
      <c r="K34" s="20">
        <f t="shared" si="7"/>
        <v>15000</v>
      </c>
      <c r="L34" s="20">
        <f t="shared" si="8"/>
        <v>15000</v>
      </c>
      <c r="M34" s="20">
        <f t="shared" si="9"/>
        <v>0</v>
      </c>
      <c r="N34" s="20">
        <f t="shared" si="10"/>
        <v>0</v>
      </c>
      <c r="O34" s="22">
        <v>15000</v>
      </c>
      <c r="P34" s="22">
        <v>35000</v>
      </c>
      <c r="Q34" s="21"/>
    </row>
    <row r="35" spans="1:17" ht="67.5" customHeight="1">
      <c r="A35" s="26" t="s">
        <v>1</v>
      </c>
      <c r="B35" s="19" t="s">
        <v>78</v>
      </c>
      <c r="C35" s="20">
        <f t="shared" si="5"/>
        <v>400</v>
      </c>
      <c r="D35" s="22">
        <v>400</v>
      </c>
      <c r="E35" s="22"/>
      <c r="F35" s="22"/>
      <c r="G35" s="20">
        <f t="shared" si="6"/>
        <v>2400</v>
      </c>
      <c r="H35" s="22">
        <v>2400</v>
      </c>
      <c r="I35" s="22"/>
      <c r="J35" s="22"/>
      <c r="K35" s="20">
        <f t="shared" si="7"/>
        <v>2000</v>
      </c>
      <c r="L35" s="20">
        <f t="shared" si="8"/>
        <v>2000</v>
      </c>
      <c r="M35" s="20">
        <f t="shared" si="9"/>
        <v>0</v>
      </c>
      <c r="N35" s="20">
        <f t="shared" si="10"/>
        <v>0</v>
      </c>
      <c r="O35" s="22">
        <v>2400</v>
      </c>
      <c r="P35" s="22">
        <v>2400</v>
      </c>
      <c r="Q35" s="21" t="s">
        <v>121</v>
      </c>
    </row>
    <row r="36" spans="1:17" ht="36" customHeight="1">
      <c r="A36" s="26" t="s">
        <v>1</v>
      </c>
      <c r="B36" s="19" t="s">
        <v>99</v>
      </c>
      <c r="C36" s="20">
        <f t="shared" si="5"/>
        <v>4494.1000000000004</v>
      </c>
      <c r="D36" s="22">
        <v>4494.1000000000004</v>
      </c>
      <c r="E36" s="22"/>
      <c r="F36" s="22"/>
      <c r="G36" s="20">
        <f t="shared" si="6"/>
        <v>3082</v>
      </c>
      <c r="H36" s="22">
        <v>3082</v>
      </c>
      <c r="I36" s="22"/>
      <c r="J36" s="22"/>
      <c r="K36" s="20">
        <f t="shared" si="7"/>
        <v>-1412.1000000000004</v>
      </c>
      <c r="L36" s="20">
        <f t="shared" si="8"/>
        <v>-1412.1000000000004</v>
      </c>
      <c r="M36" s="20">
        <f t="shared" si="9"/>
        <v>0</v>
      </c>
      <c r="N36" s="20">
        <f t="shared" si="10"/>
        <v>0</v>
      </c>
      <c r="O36" s="22">
        <v>4500</v>
      </c>
      <c r="P36" s="22">
        <v>4500</v>
      </c>
      <c r="Q36" s="21" t="s">
        <v>122</v>
      </c>
    </row>
    <row r="37" spans="1:17" ht="33" customHeight="1">
      <c r="A37" s="26" t="s">
        <v>1</v>
      </c>
      <c r="B37" s="19" t="s">
        <v>197</v>
      </c>
      <c r="C37" s="20">
        <f t="shared" si="5"/>
        <v>3008.9</v>
      </c>
      <c r="D37" s="22">
        <v>3008.9</v>
      </c>
      <c r="E37" s="22"/>
      <c r="F37" s="22"/>
      <c r="G37" s="20">
        <f t="shared" si="6"/>
        <v>3000</v>
      </c>
      <c r="H37" s="22">
        <v>3000</v>
      </c>
      <c r="I37" s="22"/>
      <c r="J37" s="22"/>
      <c r="K37" s="20">
        <f t="shared" si="7"/>
        <v>-8.9000000000000909</v>
      </c>
      <c r="L37" s="20">
        <f t="shared" si="8"/>
        <v>-8.9000000000000909</v>
      </c>
      <c r="M37" s="20">
        <f t="shared" si="9"/>
        <v>0</v>
      </c>
      <c r="N37" s="20">
        <f t="shared" si="10"/>
        <v>0</v>
      </c>
      <c r="O37" s="22">
        <v>3000</v>
      </c>
      <c r="P37" s="22">
        <v>3000</v>
      </c>
      <c r="Q37" s="21"/>
    </row>
    <row r="38" spans="1:17" ht="35.25" customHeight="1">
      <c r="A38" s="26" t="s">
        <v>1</v>
      </c>
      <c r="B38" s="19" t="s">
        <v>79</v>
      </c>
      <c r="C38" s="20">
        <f t="shared" si="5"/>
        <v>500</v>
      </c>
      <c r="D38" s="22">
        <v>500</v>
      </c>
      <c r="E38" s="22"/>
      <c r="F38" s="22"/>
      <c r="G38" s="20">
        <f t="shared" si="6"/>
        <v>500</v>
      </c>
      <c r="H38" s="22">
        <v>500</v>
      </c>
      <c r="I38" s="22"/>
      <c r="J38" s="22"/>
      <c r="K38" s="20">
        <f t="shared" si="7"/>
        <v>0</v>
      </c>
      <c r="L38" s="20">
        <f t="shared" si="8"/>
        <v>0</v>
      </c>
      <c r="M38" s="20">
        <f t="shared" si="9"/>
        <v>0</v>
      </c>
      <c r="N38" s="20">
        <f t="shared" si="10"/>
        <v>0</v>
      </c>
      <c r="O38" s="22">
        <v>500</v>
      </c>
      <c r="P38" s="22">
        <v>500</v>
      </c>
      <c r="Q38" s="21"/>
    </row>
    <row r="39" spans="1:17" ht="40.5" customHeight="1">
      <c r="A39" s="26" t="s">
        <v>1</v>
      </c>
      <c r="B39" s="19" t="s">
        <v>80</v>
      </c>
      <c r="C39" s="20">
        <f t="shared" si="5"/>
        <v>0</v>
      </c>
      <c r="D39" s="22"/>
      <c r="E39" s="22"/>
      <c r="F39" s="22"/>
      <c r="G39" s="20">
        <f t="shared" si="6"/>
        <v>750</v>
      </c>
      <c r="H39" s="22">
        <v>750</v>
      </c>
      <c r="I39" s="22"/>
      <c r="J39" s="22"/>
      <c r="K39" s="20">
        <f t="shared" si="7"/>
        <v>750</v>
      </c>
      <c r="L39" s="20">
        <f t="shared" si="8"/>
        <v>750</v>
      </c>
      <c r="M39" s="20">
        <f t="shared" si="9"/>
        <v>0</v>
      </c>
      <c r="N39" s="20">
        <f t="shared" si="10"/>
        <v>0</v>
      </c>
      <c r="O39" s="22">
        <v>750</v>
      </c>
      <c r="P39" s="22">
        <v>750</v>
      </c>
      <c r="Q39" s="21" t="s">
        <v>123</v>
      </c>
    </row>
    <row r="40" spans="1:17" ht="27" customHeight="1">
      <c r="A40" s="26" t="s">
        <v>1</v>
      </c>
      <c r="B40" s="19" t="s">
        <v>81</v>
      </c>
      <c r="C40" s="20">
        <f t="shared" si="5"/>
        <v>4007.3</v>
      </c>
      <c r="D40" s="22">
        <v>4007.3</v>
      </c>
      <c r="E40" s="22"/>
      <c r="F40" s="22"/>
      <c r="G40" s="20">
        <f t="shared" si="6"/>
        <v>3000</v>
      </c>
      <c r="H40" s="22">
        <v>3000</v>
      </c>
      <c r="I40" s="22"/>
      <c r="J40" s="22"/>
      <c r="K40" s="20">
        <f t="shared" si="7"/>
        <v>-1007.3000000000002</v>
      </c>
      <c r="L40" s="20">
        <f t="shared" si="8"/>
        <v>-1007.3000000000002</v>
      </c>
      <c r="M40" s="20">
        <f t="shared" si="9"/>
        <v>0</v>
      </c>
      <c r="N40" s="20">
        <f t="shared" si="10"/>
        <v>0</v>
      </c>
      <c r="O40" s="22">
        <v>3000</v>
      </c>
      <c r="P40" s="22">
        <v>3000</v>
      </c>
      <c r="Q40" s="21" t="s">
        <v>124</v>
      </c>
    </row>
    <row r="41" spans="1:17" ht="67.5" customHeight="1">
      <c r="A41" s="26" t="s">
        <v>1</v>
      </c>
      <c r="B41" s="19" t="s">
        <v>76</v>
      </c>
      <c r="C41" s="20">
        <f t="shared" si="5"/>
        <v>2600</v>
      </c>
      <c r="D41" s="22">
        <v>2600</v>
      </c>
      <c r="E41" s="22"/>
      <c r="F41" s="22"/>
      <c r="G41" s="20">
        <f t="shared" si="6"/>
        <v>803</v>
      </c>
      <c r="H41" s="22">
        <v>803</v>
      </c>
      <c r="I41" s="22"/>
      <c r="J41" s="22"/>
      <c r="K41" s="20">
        <f t="shared" si="7"/>
        <v>-1797</v>
      </c>
      <c r="L41" s="20">
        <f t="shared" si="8"/>
        <v>-1797</v>
      </c>
      <c r="M41" s="20">
        <f t="shared" si="9"/>
        <v>0</v>
      </c>
      <c r="N41" s="20">
        <f t="shared" si="10"/>
        <v>0</v>
      </c>
      <c r="O41" s="22">
        <v>141</v>
      </c>
      <c r="P41" s="22">
        <v>192</v>
      </c>
      <c r="Q41" s="21" t="s">
        <v>125</v>
      </c>
    </row>
    <row r="42" spans="1:17" ht="42" customHeight="1">
      <c r="A42" s="26" t="s">
        <v>1</v>
      </c>
      <c r="B42" s="19" t="s">
        <v>85</v>
      </c>
      <c r="C42" s="20">
        <f t="shared" si="5"/>
        <v>1589</v>
      </c>
      <c r="D42" s="22">
        <v>1589</v>
      </c>
      <c r="E42" s="22"/>
      <c r="F42" s="22"/>
      <c r="G42" s="20">
        <f t="shared" si="6"/>
        <v>0</v>
      </c>
      <c r="H42" s="22"/>
      <c r="I42" s="22"/>
      <c r="J42" s="22"/>
      <c r="K42" s="20">
        <f t="shared" si="7"/>
        <v>-1589</v>
      </c>
      <c r="L42" s="20">
        <f t="shared" si="8"/>
        <v>-1589</v>
      </c>
      <c r="M42" s="20">
        <f t="shared" si="9"/>
        <v>0</v>
      </c>
      <c r="N42" s="20">
        <f t="shared" si="10"/>
        <v>0</v>
      </c>
      <c r="O42" s="22"/>
      <c r="P42" s="22"/>
      <c r="Q42" s="21" t="s">
        <v>126</v>
      </c>
    </row>
    <row r="43" spans="1:17" ht="51" customHeight="1">
      <c r="A43" s="26" t="s">
        <v>1</v>
      </c>
      <c r="B43" s="19" t="s">
        <v>198</v>
      </c>
      <c r="C43" s="20">
        <f t="shared" si="5"/>
        <v>2384</v>
      </c>
      <c r="D43" s="22">
        <v>2384</v>
      </c>
      <c r="E43" s="22"/>
      <c r="F43" s="22"/>
      <c r="G43" s="20">
        <f t="shared" si="6"/>
        <v>0</v>
      </c>
      <c r="H43" s="22"/>
      <c r="I43" s="22"/>
      <c r="J43" s="22"/>
      <c r="K43" s="20">
        <f t="shared" si="7"/>
        <v>-2384</v>
      </c>
      <c r="L43" s="20">
        <f t="shared" si="8"/>
        <v>-2384</v>
      </c>
      <c r="M43" s="20">
        <f t="shared" si="9"/>
        <v>0</v>
      </c>
      <c r="N43" s="20">
        <f t="shared" si="10"/>
        <v>0</v>
      </c>
      <c r="O43" s="22"/>
      <c r="P43" s="22"/>
      <c r="Q43" s="21" t="s">
        <v>127</v>
      </c>
    </row>
    <row r="44" spans="1:17" ht="44.25" customHeight="1">
      <c r="A44" s="26" t="s">
        <v>1</v>
      </c>
      <c r="B44" s="19" t="s">
        <v>87</v>
      </c>
      <c r="C44" s="20">
        <f t="shared" si="5"/>
        <v>0</v>
      </c>
      <c r="D44" s="22"/>
      <c r="E44" s="22"/>
      <c r="F44" s="22"/>
      <c r="G44" s="20">
        <f t="shared" si="6"/>
        <v>0</v>
      </c>
      <c r="H44" s="22"/>
      <c r="I44" s="22"/>
      <c r="J44" s="22"/>
      <c r="K44" s="20">
        <f t="shared" si="7"/>
        <v>0</v>
      </c>
      <c r="L44" s="20">
        <f t="shared" si="8"/>
        <v>0</v>
      </c>
      <c r="M44" s="20">
        <f t="shared" si="9"/>
        <v>0</v>
      </c>
      <c r="N44" s="20">
        <f t="shared" si="10"/>
        <v>0</v>
      </c>
      <c r="O44" s="22">
        <v>7203.5</v>
      </c>
      <c r="P44" s="22">
        <v>2563.9</v>
      </c>
      <c r="Q44" s="21" t="s">
        <v>128</v>
      </c>
    </row>
    <row r="45" spans="1:17" ht="45.75" customHeight="1">
      <c r="A45" s="26" t="s">
        <v>1</v>
      </c>
      <c r="B45" s="19" t="s">
        <v>88</v>
      </c>
      <c r="C45" s="20">
        <f t="shared" si="5"/>
        <v>0</v>
      </c>
      <c r="D45" s="22"/>
      <c r="E45" s="22"/>
      <c r="F45" s="22"/>
      <c r="G45" s="20">
        <f t="shared" si="6"/>
        <v>7000</v>
      </c>
      <c r="H45" s="22">
        <v>7000</v>
      </c>
      <c r="I45" s="22"/>
      <c r="J45" s="22"/>
      <c r="K45" s="20">
        <f t="shared" si="7"/>
        <v>7000</v>
      </c>
      <c r="L45" s="20">
        <f t="shared" si="8"/>
        <v>7000</v>
      </c>
      <c r="M45" s="20">
        <f t="shared" si="9"/>
        <v>0</v>
      </c>
      <c r="N45" s="20">
        <f t="shared" si="10"/>
        <v>0</v>
      </c>
      <c r="O45" s="22">
        <v>3000</v>
      </c>
      <c r="P45" s="22"/>
      <c r="Q45" s="21" t="s">
        <v>128</v>
      </c>
    </row>
    <row r="46" spans="1:17" ht="42.75" customHeight="1">
      <c r="A46" s="26" t="s">
        <v>1</v>
      </c>
      <c r="B46" s="19" t="s">
        <v>89</v>
      </c>
      <c r="C46" s="20">
        <f t="shared" si="5"/>
        <v>0</v>
      </c>
      <c r="D46" s="22"/>
      <c r="E46" s="22"/>
      <c r="F46" s="22"/>
      <c r="G46" s="20">
        <f t="shared" si="6"/>
        <v>11400</v>
      </c>
      <c r="H46" s="22">
        <v>11400</v>
      </c>
      <c r="I46" s="22"/>
      <c r="J46" s="22"/>
      <c r="K46" s="20">
        <f t="shared" si="7"/>
        <v>11400</v>
      </c>
      <c r="L46" s="20">
        <f t="shared" si="8"/>
        <v>11400</v>
      </c>
      <c r="M46" s="20">
        <f t="shared" si="9"/>
        <v>0</v>
      </c>
      <c r="N46" s="20">
        <f t="shared" si="10"/>
        <v>0</v>
      </c>
      <c r="O46" s="22">
        <v>26600</v>
      </c>
      <c r="P46" s="22"/>
      <c r="Q46" s="21" t="s">
        <v>128</v>
      </c>
    </row>
    <row r="47" spans="1:17" ht="40.5" customHeight="1">
      <c r="A47" s="26" t="s">
        <v>1</v>
      </c>
      <c r="B47" s="19" t="s">
        <v>90</v>
      </c>
      <c r="C47" s="20">
        <f t="shared" si="5"/>
        <v>0</v>
      </c>
      <c r="D47" s="22"/>
      <c r="E47" s="22"/>
      <c r="F47" s="22"/>
      <c r="G47" s="20">
        <f t="shared" si="6"/>
        <v>1708</v>
      </c>
      <c r="H47" s="22">
        <v>1708</v>
      </c>
      <c r="I47" s="22"/>
      <c r="J47" s="22"/>
      <c r="K47" s="20">
        <f t="shared" si="7"/>
        <v>1708</v>
      </c>
      <c r="L47" s="20">
        <f t="shared" si="8"/>
        <v>1708</v>
      </c>
      <c r="M47" s="20">
        <f t="shared" si="9"/>
        <v>0</v>
      </c>
      <c r="N47" s="20">
        <f t="shared" si="10"/>
        <v>0</v>
      </c>
      <c r="O47" s="22"/>
      <c r="P47" s="22"/>
      <c r="Q47" s="21" t="s">
        <v>129</v>
      </c>
    </row>
    <row r="48" spans="1:17" s="33" customFormat="1" ht="27" customHeight="1">
      <c r="A48" s="34" t="s">
        <v>180</v>
      </c>
      <c r="B48" s="35" t="s">
        <v>199</v>
      </c>
      <c r="C48" s="36">
        <f>C49+C50+C51+C52+C53+C54+C55+C56+C57+C58+C59+C60+C61+C62+C63+C64+C65+C66+C67+C68+C69+C70+C71+C72+C73+C74+C75+C76+C77+C78+C79+C80+C81+C82+C83+C84+C85++C86+C87+C88+C89+C90+C91+C92+C93+C94+C95+C96</f>
        <v>1229174.8999999999</v>
      </c>
      <c r="D48" s="36">
        <f t="shared" ref="D48:P48" si="11">D49+D50+D51+D52+D53+D54+D55+D56+D57+D58+D59+D60+D61+D62+D63+D64+D65+D66+D67+D68+D69+D70+D71+D72+D73+D74+D75+D76+D77+D78+D79+D80+D81+D82+D83+D84+D85++D86+D87+D88+D89+D90+D91+D92+D93+D94+D95+D96</f>
        <v>580864.89999999991</v>
      </c>
      <c r="E48" s="36">
        <f t="shared" si="11"/>
        <v>626629</v>
      </c>
      <c r="F48" s="36">
        <f t="shared" si="11"/>
        <v>21681</v>
      </c>
      <c r="G48" s="36">
        <f t="shared" si="11"/>
        <v>1041812.1000000001</v>
      </c>
      <c r="H48" s="36">
        <f t="shared" si="11"/>
        <v>587997.10000000009</v>
      </c>
      <c r="I48" s="36">
        <f t="shared" si="11"/>
        <v>453815</v>
      </c>
      <c r="J48" s="36">
        <f t="shared" si="11"/>
        <v>0</v>
      </c>
      <c r="K48" s="36">
        <f t="shared" si="11"/>
        <v>-187362.8</v>
      </c>
      <c r="L48" s="36">
        <f t="shared" si="11"/>
        <v>7132.2000000000698</v>
      </c>
      <c r="M48" s="36">
        <f t="shared" si="11"/>
        <v>-172814</v>
      </c>
      <c r="N48" s="36">
        <f t="shared" si="11"/>
        <v>-21681</v>
      </c>
      <c r="O48" s="36">
        <f t="shared" si="11"/>
        <v>911814.89999999991</v>
      </c>
      <c r="P48" s="36">
        <f t="shared" si="11"/>
        <v>755009.70000000007</v>
      </c>
      <c r="Q48" s="39"/>
    </row>
    <row r="49" spans="1:17" ht="28.5" customHeight="1">
      <c r="A49" s="26" t="s">
        <v>1</v>
      </c>
      <c r="B49" s="19" t="s">
        <v>19</v>
      </c>
      <c r="C49" s="20">
        <f t="shared" ref="C49:C96" si="12">D49+E49+F49</f>
        <v>3500</v>
      </c>
      <c r="D49" s="22">
        <v>3500</v>
      </c>
      <c r="E49" s="22"/>
      <c r="F49" s="22"/>
      <c r="G49" s="20">
        <f t="shared" ref="G49:G96" si="13">H49+I49+J49</f>
        <v>3100</v>
      </c>
      <c r="H49" s="22">
        <v>3100</v>
      </c>
      <c r="I49" s="22"/>
      <c r="J49" s="22"/>
      <c r="K49" s="20">
        <f t="shared" ref="K49:K96" si="14">L49+M49+N49</f>
        <v>-400</v>
      </c>
      <c r="L49" s="20">
        <f t="shared" ref="L49:L96" si="15">H49-D49</f>
        <v>-400</v>
      </c>
      <c r="M49" s="20">
        <f t="shared" ref="M49:M96" si="16">I49-E49</f>
        <v>0</v>
      </c>
      <c r="N49" s="20">
        <f t="shared" ref="N49:N96" si="17">J49-F49</f>
        <v>0</v>
      </c>
      <c r="O49" s="22"/>
      <c r="P49" s="22"/>
      <c r="Q49" s="21" t="s">
        <v>97</v>
      </c>
    </row>
    <row r="50" spans="1:17" ht="24" customHeight="1">
      <c r="A50" s="26" t="s">
        <v>1</v>
      </c>
      <c r="B50" s="19" t="s">
        <v>72</v>
      </c>
      <c r="C50" s="20">
        <f t="shared" si="12"/>
        <v>2592</v>
      </c>
      <c r="D50" s="22">
        <v>2592</v>
      </c>
      <c r="E50" s="22"/>
      <c r="F50" s="22"/>
      <c r="G50" s="20">
        <f t="shared" si="13"/>
        <v>2570</v>
      </c>
      <c r="H50" s="22">
        <v>2570</v>
      </c>
      <c r="I50" s="22"/>
      <c r="J50" s="22"/>
      <c r="K50" s="20">
        <f t="shared" si="14"/>
        <v>-22</v>
      </c>
      <c r="L50" s="20">
        <f t="shared" si="15"/>
        <v>-22</v>
      </c>
      <c r="M50" s="20">
        <f t="shared" si="16"/>
        <v>0</v>
      </c>
      <c r="N50" s="20">
        <f t="shared" si="17"/>
        <v>0</v>
      </c>
      <c r="O50" s="22">
        <v>26022.9</v>
      </c>
      <c r="P50" s="22"/>
      <c r="Q50" s="21" t="s">
        <v>130</v>
      </c>
    </row>
    <row r="51" spans="1:17" ht="69" customHeight="1">
      <c r="A51" s="26" t="s">
        <v>1</v>
      </c>
      <c r="B51" s="19" t="s">
        <v>20</v>
      </c>
      <c r="C51" s="20">
        <f t="shared" si="12"/>
        <v>5000</v>
      </c>
      <c r="D51" s="22">
        <v>5000</v>
      </c>
      <c r="E51" s="22"/>
      <c r="F51" s="22"/>
      <c r="G51" s="20">
        <f t="shared" si="13"/>
        <v>0</v>
      </c>
      <c r="H51" s="22"/>
      <c r="I51" s="22"/>
      <c r="J51" s="22"/>
      <c r="K51" s="20">
        <f t="shared" si="14"/>
        <v>-5000</v>
      </c>
      <c r="L51" s="20">
        <f t="shared" si="15"/>
        <v>-5000</v>
      </c>
      <c r="M51" s="20">
        <f t="shared" si="16"/>
        <v>0</v>
      </c>
      <c r="N51" s="20">
        <f t="shared" si="17"/>
        <v>0</v>
      </c>
      <c r="O51" s="22"/>
      <c r="P51" s="22"/>
      <c r="Q51" s="21" t="s">
        <v>131</v>
      </c>
    </row>
    <row r="52" spans="1:17" ht="69" customHeight="1">
      <c r="A52" s="26" t="s">
        <v>1</v>
      </c>
      <c r="B52" s="19" t="s">
        <v>53</v>
      </c>
      <c r="C52" s="20">
        <f t="shared" si="12"/>
        <v>289</v>
      </c>
      <c r="D52" s="22">
        <v>289</v>
      </c>
      <c r="E52" s="22"/>
      <c r="F52" s="22"/>
      <c r="G52" s="20">
        <f t="shared" si="13"/>
        <v>12669</v>
      </c>
      <c r="H52" s="22">
        <v>1267</v>
      </c>
      <c r="I52" s="22">
        <v>11402</v>
      </c>
      <c r="J52" s="22"/>
      <c r="K52" s="20">
        <f t="shared" si="14"/>
        <v>12380</v>
      </c>
      <c r="L52" s="20">
        <f t="shared" si="15"/>
        <v>978</v>
      </c>
      <c r="M52" s="20">
        <f t="shared" si="16"/>
        <v>11402</v>
      </c>
      <c r="N52" s="20">
        <f t="shared" si="17"/>
        <v>0</v>
      </c>
      <c r="O52" s="22"/>
      <c r="P52" s="22"/>
      <c r="Q52" s="21" t="s">
        <v>132</v>
      </c>
    </row>
    <row r="53" spans="1:17" ht="58.5" customHeight="1">
      <c r="A53" s="26"/>
      <c r="B53" s="19" t="s">
        <v>47</v>
      </c>
      <c r="C53" s="20">
        <f t="shared" si="12"/>
        <v>238685.9</v>
      </c>
      <c r="D53" s="22">
        <v>45111.899999999994</v>
      </c>
      <c r="E53" s="22">
        <v>193574</v>
      </c>
      <c r="F53" s="22">
        <v>0</v>
      </c>
      <c r="G53" s="20">
        <f t="shared" si="13"/>
        <v>161701.80000000002</v>
      </c>
      <c r="H53" s="22">
        <v>120048.80000000002</v>
      </c>
      <c r="I53" s="22">
        <v>41653</v>
      </c>
      <c r="J53" s="22">
        <v>0</v>
      </c>
      <c r="K53" s="20">
        <f t="shared" si="14"/>
        <v>-76984.099999999977</v>
      </c>
      <c r="L53" s="20">
        <f t="shared" si="15"/>
        <v>74936.900000000023</v>
      </c>
      <c r="M53" s="20">
        <f t="shared" si="16"/>
        <v>-151921</v>
      </c>
      <c r="N53" s="20">
        <f t="shared" si="17"/>
        <v>0</v>
      </c>
      <c r="O53" s="22">
        <v>76223.7</v>
      </c>
      <c r="P53" s="22">
        <v>0</v>
      </c>
      <c r="Q53" s="21" t="s">
        <v>133</v>
      </c>
    </row>
    <row r="54" spans="1:17" ht="41.25" customHeight="1">
      <c r="A54" s="26"/>
      <c r="B54" s="19" t="s">
        <v>48</v>
      </c>
      <c r="C54" s="20">
        <f t="shared" si="12"/>
        <v>47331</v>
      </c>
      <c r="D54" s="22">
        <v>31552</v>
      </c>
      <c r="E54" s="22">
        <v>15779</v>
      </c>
      <c r="F54" s="22">
        <v>0</v>
      </c>
      <c r="G54" s="20">
        <f t="shared" si="13"/>
        <v>137071.6</v>
      </c>
      <c r="H54" s="22">
        <v>41450.6</v>
      </c>
      <c r="I54" s="22">
        <v>95621</v>
      </c>
      <c r="J54" s="22">
        <v>0</v>
      </c>
      <c r="K54" s="20">
        <f t="shared" si="14"/>
        <v>89740.6</v>
      </c>
      <c r="L54" s="20">
        <f t="shared" si="15"/>
        <v>9898.5999999999985</v>
      </c>
      <c r="M54" s="20">
        <f t="shared" si="16"/>
        <v>79842</v>
      </c>
      <c r="N54" s="20">
        <f t="shared" si="17"/>
        <v>0</v>
      </c>
      <c r="O54" s="22">
        <v>0</v>
      </c>
      <c r="P54" s="22">
        <v>0</v>
      </c>
      <c r="Q54" s="21" t="s">
        <v>134</v>
      </c>
    </row>
    <row r="55" spans="1:17" ht="24" customHeight="1">
      <c r="A55" s="26" t="s">
        <v>1</v>
      </c>
      <c r="B55" s="19" t="s">
        <v>200</v>
      </c>
      <c r="C55" s="20">
        <f t="shared" si="12"/>
        <v>0</v>
      </c>
      <c r="D55" s="22"/>
      <c r="E55" s="22"/>
      <c r="F55" s="22"/>
      <c r="G55" s="20">
        <f t="shared" si="13"/>
        <v>8281.2000000000007</v>
      </c>
      <c r="H55" s="22">
        <v>8281.2000000000007</v>
      </c>
      <c r="I55" s="22"/>
      <c r="J55" s="22"/>
      <c r="K55" s="20">
        <f t="shared" si="14"/>
        <v>8281.2000000000007</v>
      </c>
      <c r="L55" s="20">
        <f t="shared" si="15"/>
        <v>8281.2000000000007</v>
      </c>
      <c r="M55" s="20">
        <f t="shared" si="16"/>
        <v>0</v>
      </c>
      <c r="N55" s="20">
        <f t="shared" si="17"/>
        <v>0</v>
      </c>
      <c r="O55" s="22">
        <v>7469.7</v>
      </c>
      <c r="P55" s="22"/>
      <c r="Q55" s="21" t="s">
        <v>135</v>
      </c>
    </row>
    <row r="56" spans="1:17" ht="29.25" customHeight="1">
      <c r="A56" s="26" t="s">
        <v>1</v>
      </c>
      <c r="B56" s="19" t="s">
        <v>54</v>
      </c>
      <c r="C56" s="20">
        <f t="shared" si="12"/>
        <v>0</v>
      </c>
      <c r="D56" s="22"/>
      <c r="E56" s="22"/>
      <c r="F56" s="22"/>
      <c r="G56" s="20">
        <f t="shared" si="13"/>
        <v>4000</v>
      </c>
      <c r="H56" s="22">
        <v>4000</v>
      </c>
      <c r="I56" s="22"/>
      <c r="J56" s="22"/>
      <c r="K56" s="20">
        <f t="shared" si="14"/>
        <v>4000</v>
      </c>
      <c r="L56" s="20">
        <f t="shared" si="15"/>
        <v>4000</v>
      </c>
      <c r="M56" s="20">
        <f t="shared" si="16"/>
        <v>0</v>
      </c>
      <c r="N56" s="20">
        <f t="shared" si="17"/>
        <v>0</v>
      </c>
      <c r="O56" s="22">
        <v>4138.7</v>
      </c>
      <c r="P56" s="22"/>
      <c r="Q56" s="21" t="s">
        <v>135</v>
      </c>
    </row>
    <row r="57" spans="1:17" ht="57" customHeight="1">
      <c r="A57" s="26" t="s">
        <v>1</v>
      </c>
      <c r="B57" s="19" t="s">
        <v>49</v>
      </c>
      <c r="C57" s="20">
        <f t="shared" si="12"/>
        <v>885</v>
      </c>
      <c r="D57" s="22">
        <v>885</v>
      </c>
      <c r="E57" s="22"/>
      <c r="F57" s="22"/>
      <c r="G57" s="20">
        <f t="shared" si="13"/>
        <v>0</v>
      </c>
      <c r="H57" s="22"/>
      <c r="I57" s="22"/>
      <c r="J57" s="22"/>
      <c r="K57" s="20">
        <f t="shared" si="14"/>
        <v>-885</v>
      </c>
      <c r="L57" s="20">
        <f t="shared" si="15"/>
        <v>-885</v>
      </c>
      <c r="M57" s="20">
        <f t="shared" si="16"/>
        <v>0</v>
      </c>
      <c r="N57" s="20">
        <f t="shared" si="17"/>
        <v>0</v>
      </c>
      <c r="O57" s="22"/>
      <c r="P57" s="22">
        <v>132945.4</v>
      </c>
      <c r="Q57" s="21" t="s">
        <v>136</v>
      </c>
    </row>
    <row r="58" spans="1:17" ht="43.5" customHeight="1">
      <c r="A58" s="26" t="s">
        <v>1</v>
      </c>
      <c r="B58" s="19" t="s">
        <v>52</v>
      </c>
      <c r="C58" s="20">
        <f t="shared" si="12"/>
        <v>0</v>
      </c>
      <c r="D58" s="22"/>
      <c r="E58" s="22"/>
      <c r="F58" s="22"/>
      <c r="G58" s="20">
        <f t="shared" si="13"/>
        <v>0</v>
      </c>
      <c r="H58" s="22"/>
      <c r="I58" s="22"/>
      <c r="J58" s="22"/>
      <c r="K58" s="20">
        <f t="shared" si="14"/>
        <v>0</v>
      </c>
      <c r="L58" s="20">
        <f t="shared" si="15"/>
        <v>0</v>
      </c>
      <c r="M58" s="20">
        <f t="shared" si="16"/>
        <v>0</v>
      </c>
      <c r="N58" s="20">
        <f t="shared" si="17"/>
        <v>0</v>
      </c>
      <c r="O58" s="22">
        <v>81087.8</v>
      </c>
      <c r="P58" s="22">
        <v>80706.799999999988</v>
      </c>
      <c r="Q58" s="21"/>
    </row>
    <row r="59" spans="1:17" ht="30" customHeight="1">
      <c r="A59" s="26" t="s">
        <v>1</v>
      </c>
      <c r="B59" s="19" t="s">
        <v>55</v>
      </c>
      <c r="C59" s="20">
        <f t="shared" si="12"/>
        <v>0</v>
      </c>
      <c r="D59" s="22"/>
      <c r="E59" s="22"/>
      <c r="F59" s="22"/>
      <c r="G59" s="20">
        <f t="shared" si="13"/>
        <v>3994.1</v>
      </c>
      <c r="H59" s="22">
        <v>3994.1</v>
      </c>
      <c r="I59" s="22"/>
      <c r="J59" s="22"/>
      <c r="K59" s="20">
        <f t="shared" si="14"/>
        <v>3994.1</v>
      </c>
      <c r="L59" s="20">
        <f t="shared" si="15"/>
        <v>3994.1</v>
      </c>
      <c r="M59" s="20">
        <f t="shared" si="16"/>
        <v>0</v>
      </c>
      <c r="N59" s="20">
        <f t="shared" si="17"/>
        <v>0</v>
      </c>
      <c r="O59" s="22">
        <v>4400</v>
      </c>
      <c r="P59" s="22">
        <v>200000</v>
      </c>
      <c r="Q59" s="21" t="s">
        <v>137</v>
      </c>
    </row>
    <row r="60" spans="1:17" ht="40.5" customHeight="1">
      <c r="A60" s="26" t="s">
        <v>1</v>
      </c>
      <c r="B60" s="19" t="s">
        <v>82</v>
      </c>
      <c r="C60" s="20">
        <f t="shared" si="12"/>
        <v>2399.1999999999998</v>
      </c>
      <c r="D60" s="22">
        <v>2399.1999999999998</v>
      </c>
      <c r="E60" s="22"/>
      <c r="F60" s="22"/>
      <c r="G60" s="20">
        <f t="shared" si="13"/>
        <v>0</v>
      </c>
      <c r="H60" s="22"/>
      <c r="I60" s="22"/>
      <c r="J60" s="22"/>
      <c r="K60" s="20">
        <f t="shared" si="14"/>
        <v>-2399.1999999999998</v>
      </c>
      <c r="L60" s="20">
        <f t="shared" si="15"/>
        <v>-2399.1999999999998</v>
      </c>
      <c r="M60" s="20">
        <f t="shared" si="16"/>
        <v>0</v>
      </c>
      <c r="N60" s="20">
        <f t="shared" si="17"/>
        <v>0</v>
      </c>
      <c r="O60" s="22"/>
      <c r="P60" s="22"/>
      <c r="Q60" s="21" t="s">
        <v>138</v>
      </c>
    </row>
    <row r="61" spans="1:17" ht="67.5" customHeight="1">
      <c r="A61" s="26" t="s">
        <v>1</v>
      </c>
      <c r="B61" s="19" t="s">
        <v>83</v>
      </c>
      <c r="C61" s="20">
        <f t="shared" si="12"/>
        <v>5582.2</v>
      </c>
      <c r="D61" s="22">
        <v>5582.2</v>
      </c>
      <c r="E61" s="22"/>
      <c r="F61" s="22"/>
      <c r="G61" s="20">
        <f t="shared" si="13"/>
        <v>0</v>
      </c>
      <c r="H61" s="22"/>
      <c r="I61" s="22"/>
      <c r="J61" s="22"/>
      <c r="K61" s="20">
        <f t="shared" si="14"/>
        <v>-5582.2</v>
      </c>
      <c r="L61" s="20">
        <f t="shared" si="15"/>
        <v>-5582.2</v>
      </c>
      <c r="M61" s="20">
        <f t="shared" si="16"/>
        <v>0</v>
      </c>
      <c r="N61" s="20">
        <f t="shared" si="17"/>
        <v>0</v>
      </c>
      <c r="O61" s="22"/>
      <c r="P61" s="22"/>
      <c r="Q61" s="21" t="s">
        <v>139</v>
      </c>
    </row>
    <row r="62" spans="1:17" ht="80.25" customHeight="1">
      <c r="A62" s="26" t="s">
        <v>1</v>
      </c>
      <c r="B62" s="19" t="s">
        <v>84</v>
      </c>
      <c r="C62" s="20">
        <f t="shared" si="12"/>
        <v>150941.9</v>
      </c>
      <c r="D62" s="22">
        <v>150941.9</v>
      </c>
      <c r="E62" s="22"/>
      <c r="F62" s="22"/>
      <c r="G62" s="20">
        <f t="shared" si="13"/>
        <v>111701.5</v>
      </c>
      <c r="H62" s="22">
        <v>111701.5</v>
      </c>
      <c r="I62" s="22"/>
      <c r="J62" s="22"/>
      <c r="K62" s="20">
        <f t="shared" si="14"/>
        <v>-39240.399999999994</v>
      </c>
      <c r="L62" s="20">
        <f t="shared" si="15"/>
        <v>-39240.399999999994</v>
      </c>
      <c r="M62" s="20">
        <f t="shared" si="16"/>
        <v>0</v>
      </c>
      <c r="N62" s="20">
        <f t="shared" si="17"/>
        <v>0</v>
      </c>
      <c r="O62" s="22">
        <v>17563.8</v>
      </c>
      <c r="P62" s="22"/>
      <c r="Q62" s="21" t="s">
        <v>140</v>
      </c>
    </row>
    <row r="63" spans="1:17" ht="48.75" customHeight="1">
      <c r="A63" s="26"/>
      <c r="B63" s="19" t="s">
        <v>103</v>
      </c>
      <c r="C63" s="20">
        <f t="shared" si="12"/>
        <v>0</v>
      </c>
      <c r="D63" s="22"/>
      <c r="E63" s="22"/>
      <c r="F63" s="22"/>
      <c r="G63" s="20">
        <f t="shared" si="13"/>
        <v>8550.4</v>
      </c>
      <c r="H63" s="22">
        <v>8550.4</v>
      </c>
      <c r="I63" s="22"/>
      <c r="J63" s="22"/>
      <c r="K63" s="20">
        <f t="shared" si="14"/>
        <v>8550.4</v>
      </c>
      <c r="L63" s="20">
        <f t="shared" si="15"/>
        <v>8550.4</v>
      </c>
      <c r="M63" s="20">
        <f t="shared" si="16"/>
        <v>0</v>
      </c>
      <c r="N63" s="20">
        <f t="shared" si="17"/>
        <v>0</v>
      </c>
      <c r="O63" s="22"/>
      <c r="P63" s="22"/>
      <c r="Q63" s="21" t="s">
        <v>141</v>
      </c>
    </row>
    <row r="64" spans="1:17" ht="93" customHeight="1">
      <c r="A64" s="26" t="s">
        <v>1</v>
      </c>
      <c r="B64" s="19" t="s">
        <v>21</v>
      </c>
      <c r="C64" s="20">
        <f t="shared" si="12"/>
        <v>6048</v>
      </c>
      <c r="D64" s="22">
        <v>6048</v>
      </c>
      <c r="E64" s="22"/>
      <c r="F64" s="22"/>
      <c r="G64" s="20">
        <f t="shared" si="13"/>
        <v>11000</v>
      </c>
      <c r="H64" s="22">
        <v>11000</v>
      </c>
      <c r="I64" s="22"/>
      <c r="J64" s="22"/>
      <c r="K64" s="20">
        <f t="shared" si="14"/>
        <v>4952</v>
      </c>
      <c r="L64" s="20">
        <f t="shared" si="15"/>
        <v>4952</v>
      </c>
      <c r="M64" s="20">
        <f t="shared" si="16"/>
        <v>0</v>
      </c>
      <c r="N64" s="20">
        <f t="shared" si="17"/>
        <v>0</v>
      </c>
      <c r="O64" s="22"/>
      <c r="P64" s="22"/>
      <c r="Q64" s="21" t="s">
        <v>142</v>
      </c>
    </row>
    <row r="65" spans="1:17" ht="169.5" customHeight="1">
      <c r="A65" s="26"/>
      <c r="B65" s="19" t="s">
        <v>46</v>
      </c>
      <c r="C65" s="20">
        <f t="shared" si="12"/>
        <v>64353.7</v>
      </c>
      <c r="D65" s="22">
        <v>3217.7</v>
      </c>
      <c r="E65" s="22">
        <v>61136</v>
      </c>
      <c r="F65" s="22">
        <v>0</v>
      </c>
      <c r="G65" s="20">
        <f t="shared" si="13"/>
        <v>3858.3</v>
      </c>
      <c r="H65" s="22">
        <v>3858.3</v>
      </c>
      <c r="I65" s="22">
        <v>0</v>
      </c>
      <c r="J65" s="22">
        <v>0</v>
      </c>
      <c r="K65" s="20">
        <f t="shared" si="14"/>
        <v>-60495.4</v>
      </c>
      <c r="L65" s="20">
        <f t="shared" si="15"/>
        <v>640.60000000000036</v>
      </c>
      <c r="M65" s="20">
        <f t="shared" si="16"/>
        <v>-61136</v>
      </c>
      <c r="N65" s="20">
        <f t="shared" si="17"/>
        <v>0</v>
      </c>
      <c r="O65" s="22">
        <v>60912.7</v>
      </c>
      <c r="P65" s="22">
        <v>0</v>
      </c>
      <c r="Q65" s="21" t="s">
        <v>218</v>
      </c>
    </row>
    <row r="66" spans="1:17" ht="42.75" customHeight="1">
      <c r="A66" s="26"/>
      <c r="B66" s="19" t="s">
        <v>201</v>
      </c>
      <c r="C66" s="20">
        <f t="shared" si="12"/>
        <v>95774</v>
      </c>
      <c r="D66" s="22">
        <v>32774</v>
      </c>
      <c r="E66" s="22">
        <v>63000</v>
      </c>
      <c r="F66" s="22">
        <v>0</v>
      </c>
      <c r="G66" s="20">
        <f t="shared" si="13"/>
        <v>24745.8</v>
      </c>
      <c r="H66" s="22">
        <v>24745.8</v>
      </c>
      <c r="I66" s="22">
        <v>0</v>
      </c>
      <c r="J66" s="22">
        <v>0</v>
      </c>
      <c r="K66" s="20">
        <f t="shared" si="14"/>
        <v>-71028.2</v>
      </c>
      <c r="L66" s="20">
        <f t="shared" si="15"/>
        <v>-8028.2000000000007</v>
      </c>
      <c r="M66" s="20">
        <f t="shared" si="16"/>
        <v>-63000</v>
      </c>
      <c r="N66" s="20">
        <f t="shared" si="17"/>
        <v>0</v>
      </c>
      <c r="O66" s="22">
        <v>0</v>
      </c>
      <c r="P66" s="22">
        <v>0</v>
      </c>
      <c r="Q66" s="21" t="s">
        <v>143</v>
      </c>
    </row>
    <row r="67" spans="1:17" ht="36" customHeight="1">
      <c r="A67" s="26"/>
      <c r="B67" s="19" t="s">
        <v>50</v>
      </c>
      <c r="C67" s="20">
        <f t="shared" si="12"/>
        <v>0</v>
      </c>
      <c r="D67" s="22">
        <v>0</v>
      </c>
      <c r="E67" s="22">
        <v>0</v>
      </c>
      <c r="F67" s="22">
        <v>0</v>
      </c>
      <c r="G67" s="20">
        <f t="shared" si="13"/>
        <v>4000</v>
      </c>
      <c r="H67" s="22">
        <v>4000</v>
      </c>
      <c r="I67" s="22">
        <v>0</v>
      </c>
      <c r="J67" s="22">
        <v>0</v>
      </c>
      <c r="K67" s="20">
        <f t="shared" si="14"/>
        <v>4000</v>
      </c>
      <c r="L67" s="20">
        <f t="shared" si="15"/>
        <v>4000</v>
      </c>
      <c r="M67" s="20">
        <f t="shared" si="16"/>
        <v>0</v>
      </c>
      <c r="N67" s="20">
        <f t="shared" si="17"/>
        <v>0</v>
      </c>
      <c r="O67" s="22">
        <v>4008.8</v>
      </c>
      <c r="P67" s="22">
        <v>9550.4</v>
      </c>
      <c r="Q67" s="21" t="s">
        <v>144</v>
      </c>
    </row>
    <row r="68" spans="1:17" ht="36" customHeight="1">
      <c r="A68" s="26"/>
      <c r="B68" s="19" t="s">
        <v>51</v>
      </c>
      <c r="C68" s="20">
        <f t="shared" si="12"/>
        <v>0</v>
      </c>
      <c r="D68" s="22">
        <v>0</v>
      </c>
      <c r="E68" s="22">
        <v>0</v>
      </c>
      <c r="F68" s="22">
        <v>0</v>
      </c>
      <c r="G68" s="20">
        <f t="shared" si="13"/>
        <v>2500</v>
      </c>
      <c r="H68" s="22">
        <v>2500</v>
      </c>
      <c r="I68" s="22">
        <v>0</v>
      </c>
      <c r="J68" s="22">
        <v>0</v>
      </c>
      <c r="K68" s="20">
        <f t="shared" si="14"/>
        <v>2500</v>
      </c>
      <c r="L68" s="20">
        <f t="shared" si="15"/>
        <v>2500</v>
      </c>
      <c r="M68" s="20">
        <f t="shared" si="16"/>
        <v>0</v>
      </c>
      <c r="N68" s="20">
        <f t="shared" si="17"/>
        <v>0</v>
      </c>
      <c r="O68" s="22">
        <v>11191</v>
      </c>
      <c r="P68" s="22">
        <v>0</v>
      </c>
      <c r="Q68" s="21" t="s">
        <v>144</v>
      </c>
    </row>
    <row r="69" spans="1:17" ht="40.5" customHeight="1">
      <c r="A69" s="26" t="s">
        <v>1</v>
      </c>
      <c r="B69" s="19" t="s">
        <v>22</v>
      </c>
      <c r="C69" s="20">
        <f t="shared" si="12"/>
        <v>4661</v>
      </c>
      <c r="D69" s="22">
        <v>4661</v>
      </c>
      <c r="E69" s="22"/>
      <c r="F69" s="22"/>
      <c r="G69" s="20">
        <f t="shared" si="13"/>
        <v>90</v>
      </c>
      <c r="H69" s="22">
        <v>90</v>
      </c>
      <c r="I69" s="22"/>
      <c r="J69" s="22"/>
      <c r="K69" s="20">
        <f t="shared" si="14"/>
        <v>-4571</v>
      </c>
      <c r="L69" s="20">
        <f t="shared" si="15"/>
        <v>-4571</v>
      </c>
      <c r="M69" s="20">
        <f t="shared" si="16"/>
        <v>0</v>
      </c>
      <c r="N69" s="20">
        <f t="shared" si="17"/>
        <v>0</v>
      </c>
      <c r="O69" s="22"/>
      <c r="P69" s="22"/>
      <c r="Q69" s="21" t="s">
        <v>145</v>
      </c>
    </row>
    <row r="70" spans="1:17" ht="40.5" customHeight="1">
      <c r="A70" s="26" t="s">
        <v>1</v>
      </c>
      <c r="B70" s="19" t="s">
        <v>23</v>
      </c>
      <c r="C70" s="20">
        <f t="shared" si="12"/>
        <v>2700</v>
      </c>
      <c r="D70" s="22">
        <v>2700</v>
      </c>
      <c r="E70" s="22"/>
      <c r="F70" s="22"/>
      <c r="G70" s="20">
        <f t="shared" si="13"/>
        <v>90</v>
      </c>
      <c r="H70" s="22">
        <v>90</v>
      </c>
      <c r="I70" s="22"/>
      <c r="J70" s="22"/>
      <c r="K70" s="20">
        <f t="shared" si="14"/>
        <v>-2610</v>
      </c>
      <c r="L70" s="20">
        <f t="shared" si="15"/>
        <v>-2610</v>
      </c>
      <c r="M70" s="20">
        <f t="shared" si="16"/>
        <v>0</v>
      </c>
      <c r="N70" s="20">
        <f t="shared" si="17"/>
        <v>0</v>
      </c>
      <c r="O70" s="22"/>
      <c r="P70" s="22"/>
      <c r="Q70" s="21" t="s">
        <v>145</v>
      </c>
    </row>
    <row r="71" spans="1:17" ht="40.5" customHeight="1">
      <c r="A71" s="26" t="s">
        <v>1</v>
      </c>
      <c r="B71" s="19" t="s">
        <v>24</v>
      </c>
      <c r="C71" s="20">
        <f t="shared" si="12"/>
        <v>3900</v>
      </c>
      <c r="D71" s="22">
        <v>3900</v>
      </c>
      <c r="E71" s="22"/>
      <c r="F71" s="22"/>
      <c r="G71" s="20">
        <f t="shared" si="13"/>
        <v>0</v>
      </c>
      <c r="H71" s="22"/>
      <c r="I71" s="22"/>
      <c r="J71" s="22"/>
      <c r="K71" s="20">
        <f t="shared" si="14"/>
        <v>-3900</v>
      </c>
      <c r="L71" s="20">
        <f t="shared" si="15"/>
        <v>-3900</v>
      </c>
      <c r="M71" s="20">
        <f t="shared" si="16"/>
        <v>0</v>
      </c>
      <c r="N71" s="20">
        <f t="shared" si="17"/>
        <v>0</v>
      </c>
      <c r="O71" s="22"/>
      <c r="P71" s="22"/>
      <c r="Q71" s="21" t="s">
        <v>145</v>
      </c>
    </row>
    <row r="72" spans="1:17" ht="32.25" customHeight="1">
      <c r="A72" s="26" t="s">
        <v>1</v>
      </c>
      <c r="B72" s="19" t="s">
        <v>34</v>
      </c>
      <c r="C72" s="20">
        <f t="shared" si="12"/>
        <v>0</v>
      </c>
      <c r="D72" s="22"/>
      <c r="E72" s="22"/>
      <c r="F72" s="22"/>
      <c r="G72" s="20">
        <f t="shared" si="13"/>
        <v>0</v>
      </c>
      <c r="H72" s="22"/>
      <c r="I72" s="22"/>
      <c r="J72" s="22"/>
      <c r="K72" s="20">
        <f t="shared" si="14"/>
        <v>0</v>
      </c>
      <c r="L72" s="20">
        <f t="shared" si="15"/>
        <v>0</v>
      </c>
      <c r="M72" s="20">
        <f t="shared" si="16"/>
        <v>0</v>
      </c>
      <c r="N72" s="20">
        <f t="shared" si="17"/>
        <v>0</v>
      </c>
      <c r="O72" s="22">
        <v>9294.6</v>
      </c>
      <c r="P72" s="22">
        <v>9294.6</v>
      </c>
      <c r="Q72" s="21"/>
    </row>
    <row r="73" spans="1:17" ht="24" customHeight="1">
      <c r="A73" s="26" t="s">
        <v>1</v>
      </c>
      <c r="B73" s="19" t="s">
        <v>35</v>
      </c>
      <c r="C73" s="20">
        <f t="shared" si="12"/>
        <v>0</v>
      </c>
      <c r="D73" s="22"/>
      <c r="E73" s="22"/>
      <c r="F73" s="22"/>
      <c r="G73" s="20">
        <f t="shared" si="13"/>
        <v>0</v>
      </c>
      <c r="H73" s="22"/>
      <c r="I73" s="22"/>
      <c r="J73" s="22"/>
      <c r="K73" s="20">
        <f t="shared" si="14"/>
        <v>0</v>
      </c>
      <c r="L73" s="20">
        <f t="shared" si="15"/>
        <v>0</v>
      </c>
      <c r="M73" s="20">
        <f t="shared" si="16"/>
        <v>0</v>
      </c>
      <c r="N73" s="20">
        <f t="shared" si="17"/>
        <v>0</v>
      </c>
      <c r="O73" s="22">
        <v>9294.6</v>
      </c>
      <c r="P73" s="22">
        <v>9294.6</v>
      </c>
      <c r="Q73" s="21"/>
    </row>
    <row r="74" spans="1:17" ht="24" customHeight="1">
      <c r="A74" s="26" t="s">
        <v>1</v>
      </c>
      <c r="B74" s="19" t="s">
        <v>202</v>
      </c>
      <c r="C74" s="20">
        <f t="shared" si="12"/>
        <v>0</v>
      </c>
      <c r="D74" s="22"/>
      <c r="E74" s="22"/>
      <c r="F74" s="22"/>
      <c r="G74" s="20">
        <f t="shared" si="13"/>
        <v>0</v>
      </c>
      <c r="H74" s="22"/>
      <c r="I74" s="22"/>
      <c r="J74" s="22"/>
      <c r="K74" s="20">
        <f t="shared" si="14"/>
        <v>0</v>
      </c>
      <c r="L74" s="20">
        <f t="shared" si="15"/>
        <v>0</v>
      </c>
      <c r="M74" s="20">
        <f t="shared" si="16"/>
        <v>0</v>
      </c>
      <c r="N74" s="20">
        <f t="shared" si="17"/>
        <v>0</v>
      </c>
      <c r="O74" s="22">
        <v>18589.2</v>
      </c>
      <c r="P74" s="22"/>
      <c r="Q74" s="21"/>
    </row>
    <row r="75" spans="1:17" ht="24" customHeight="1">
      <c r="A75" s="26" t="s">
        <v>1</v>
      </c>
      <c r="B75" s="19" t="s">
        <v>36</v>
      </c>
      <c r="C75" s="20">
        <f t="shared" si="12"/>
        <v>0</v>
      </c>
      <c r="D75" s="22"/>
      <c r="E75" s="22"/>
      <c r="F75" s="22"/>
      <c r="G75" s="20">
        <f t="shared" si="13"/>
        <v>0</v>
      </c>
      <c r="H75" s="22"/>
      <c r="I75" s="22"/>
      <c r="J75" s="22"/>
      <c r="K75" s="20">
        <f t="shared" si="14"/>
        <v>0</v>
      </c>
      <c r="L75" s="20">
        <f t="shared" si="15"/>
        <v>0</v>
      </c>
      <c r="M75" s="20">
        <f t="shared" si="16"/>
        <v>0</v>
      </c>
      <c r="N75" s="20">
        <f t="shared" si="17"/>
        <v>0</v>
      </c>
      <c r="O75" s="22">
        <v>18589.2</v>
      </c>
      <c r="P75" s="22"/>
      <c r="Q75" s="21"/>
    </row>
    <row r="76" spans="1:17" ht="24" customHeight="1">
      <c r="A76" s="26" t="s">
        <v>1</v>
      </c>
      <c r="B76" s="19" t="s">
        <v>37</v>
      </c>
      <c r="C76" s="20">
        <f t="shared" si="12"/>
        <v>0</v>
      </c>
      <c r="D76" s="22"/>
      <c r="E76" s="22"/>
      <c r="F76" s="22"/>
      <c r="G76" s="20">
        <f t="shared" si="13"/>
        <v>0</v>
      </c>
      <c r="H76" s="22"/>
      <c r="I76" s="22"/>
      <c r="J76" s="22"/>
      <c r="K76" s="20">
        <f t="shared" si="14"/>
        <v>0</v>
      </c>
      <c r="L76" s="20">
        <f t="shared" si="15"/>
        <v>0</v>
      </c>
      <c r="M76" s="20">
        <f t="shared" si="16"/>
        <v>0</v>
      </c>
      <c r="N76" s="20">
        <f t="shared" si="17"/>
        <v>0</v>
      </c>
      <c r="O76" s="22">
        <v>18589.2</v>
      </c>
      <c r="P76" s="22"/>
      <c r="Q76" s="21"/>
    </row>
    <row r="77" spans="1:17" ht="32.25" customHeight="1">
      <c r="A77" s="26" t="s">
        <v>1</v>
      </c>
      <c r="B77" s="19" t="s">
        <v>22</v>
      </c>
      <c r="C77" s="20">
        <f t="shared" si="12"/>
        <v>0</v>
      </c>
      <c r="D77" s="22"/>
      <c r="E77" s="22"/>
      <c r="F77" s="22"/>
      <c r="G77" s="20">
        <f t="shared" si="13"/>
        <v>0</v>
      </c>
      <c r="H77" s="22"/>
      <c r="I77" s="22"/>
      <c r="J77" s="22"/>
      <c r="K77" s="20">
        <f t="shared" si="14"/>
        <v>0</v>
      </c>
      <c r="L77" s="20">
        <f t="shared" si="15"/>
        <v>0</v>
      </c>
      <c r="M77" s="20">
        <f t="shared" si="16"/>
        <v>0</v>
      </c>
      <c r="N77" s="20">
        <f t="shared" si="17"/>
        <v>0</v>
      </c>
      <c r="O77" s="22">
        <v>9338.2000000000007</v>
      </c>
      <c r="P77" s="22">
        <v>7505.3</v>
      </c>
      <c r="Q77" s="21"/>
    </row>
    <row r="78" spans="1:17" ht="27.75" customHeight="1">
      <c r="A78" s="26" t="s">
        <v>1</v>
      </c>
      <c r="B78" s="19" t="s">
        <v>38</v>
      </c>
      <c r="C78" s="20">
        <f t="shared" si="12"/>
        <v>0</v>
      </c>
      <c r="D78" s="22"/>
      <c r="E78" s="22"/>
      <c r="F78" s="22"/>
      <c r="G78" s="20">
        <f t="shared" si="13"/>
        <v>0</v>
      </c>
      <c r="H78" s="22"/>
      <c r="I78" s="22"/>
      <c r="J78" s="22"/>
      <c r="K78" s="20">
        <f t="shared" si="14"/>
        <v>0</v>
      </c>
      <c r="L78" s="20">
        <f t="shared" si="15"/>
        <v>0</v>
      </c>
      <c r="M78" s="20">
        <f t="shared" si="16"/>
        <v>0</v>
      </c>
      <c r="N78" s="20">
        <f t="shared" si="17"/>
        <v>0</v>
      </c>
      <c r="O78" s="22">
        <v>9294.6</v>
      </c>
      <c r="P78" s="22">
        <v>9294.6</v>
      </c>
      <c r="Q78" s="21"/>
    </row>
    <row r="79" spans="1:17" ht="30.75" customHeight="1">
      <c r="A79" s="26" t="s">
        <v>1</v>
      </c>
      <c r="B79" s="19" t="s">
        <v>39</v>
      </c>
      <c r="C79" s="20">
        <f t="shared" si="12"/>
        <v>0</v>
      </c>
      <c r="D79" s="22"/>
      <c r="E79" s="22"/>
      <c r="F79" s="22"/>
      <c r="G79" s="20">
        <f t="shared" si="13"/>
        <v>0</v>
      </c>
      <c r="H79" s="22"/>
      <c r="I79" s="22"/>
      <c r="J79" s="22"/>
      <c r="K79" s="20">
        <f t="shared" si="14"/>
        <v>0</v>
      </c>
      <c r="L79" s="20">
        <f t="shared" si="15"/>
        <v>0</v>
      </c>
      <c r="M79" s="20">
        <f t="shared" si="16"/>
        <v>0</v>
      </c>
      <c r="N79" s="20">
        <f t="shared" si="17"/>
        <v>0</v>
      </c>
      <c r="O79" s="22">
        <v>11560.8</v>
      </c>
      <c r="P79" s="22">
        <v>2934</v>
      </c>
      <c r="Q79" s="21"/>
    </row>
    <row r="80" spans="1:17" ht="74.25" customHeight="1">
      <c r="A80" s="26" t="s">
        <v>1</v>
      </c>
      <c r="B80" s="19" t="s">
        <v>40</v>
      </c>
      <c r="C80" s="20">
        <f t="shared" si="12"/>
        <v>0</v>
      </c>
      <c r="D80" s="22"/>
      <c r="E80" s="22"/>
      <c r="F80" s="22"/>
      <c r="G80" s="20">
        <f t="shared" si="13"/>
        <v>0</v>
      </c>
      <c r="H80" s="22"/>
      <c r="I80" s="22"/>
      <c r="J80" s="22"/>
      <c r="K80" s="20">
        <f t="shared" si="14"/>
        <v>0</v>
      </c>
      <c r="L80" s="20">
        <f t="shared" si="15"/>
        <v>0</v>
      </c>
      <c r="M80" s="20">
        <f t="shared" si="16"/>
        <v>0</v>
      </c>
      <c r="N80" s="20">
        <f t="shared" si="17"/>
        <v>0</v>
      </c>
      <c r="O80" s="22">
        <v>6500</v>
      </c>
      <c r="P80" s="22">
        <v>80000</v>
      </c>
      <c r="Q80" s="21"/>
    </row>
    <row r="81" spans="1:17" ht="79.5" customHeight="1">
      <c r="A81" s="26" t="s">
        <v>1</v>
      </c>
      <c r="B81" s="19" t="s">
        <v>25</v>
      </c>
      <c r="C81" s="20">
        <f t="shared" si="12"/>
        <v>1110</v>
      </c>
      <c r="D81" s="22">
        <v>1110</v>
      </c>
      <c r="E81" s="22"/>
      <c r="F81" s="22"/>
      <c r="G81" s="20">
        <f t="shared" si="13"/>
        <v>120</v>
      </c>
      <c r="H81" s="22">
        <v>120</v>
      </c>
      <c r="I81" s="22"/>
      <c r="J81" s="22"/>
      <c r="K81" s="20">
        <f t="shared" si="14"/>
        <v>-990</v>
      </c>
      <c r="L81" s="20">
        <f t="shared" si="15"/>
        <v>-990</v>
      </c>
      <c r="M81" s="20">
        <f t="shared" si="16"/>
        <v>0</v>
      </c>
      <c r="N81" s="20">
        <f t="shared" si="17"/>
        <v>0</v>
      </c>
      <c r="O81" s="22"/>
      <c r="P81" s="22"/>
      <c r="Q81" s="21" t="s">
        <v>145</v>
      </c>
    </row>
    <row r="82" spans="1:17" ht="153" customHeight="1">
      <c r="A82" s="26" t="s">
        <v>1</v>
      </c>
      <c r="B82" s="19" t="s">
        <v>25</v>
      </c>
      <c r="C82" s="20">
        <f t="shared" si="12"/>
        <v>52631.6</v>
      </c>
      <c r="D82" s="22">
        <v>2631.6</v>
      </c>
      <c r="E82" s="22">
        <v>50000</v>
      </c>
      <c r="F82" s="22"/>
      <c r="G82" s="20">
        <f t="shared" si="13"/>
        <v>0</v>
      </c>
      <c r="H82" s="22"/>
      <c r="I82" s="22"/>
      <c r="J82" s="22"/>
      <c r="K82" s="20">
        <f t="shared" si="14"/>
        <v>-52631.6</v>
      </c>
      <c r="L82" s="20">
        <f t="shared" si="15"/>
        <v>-2631.6</v>
      </c>
      <c r="M82" s="20">
        <f t="shared" si="16"/>
        <v>-50000</v>
      </c>
      <c r="N82" s="20">
        <f t="shared" si="17"/>
        <v>0</v>
      </c>
      <c r="O82" s="22"/>
      <c r="P82" s="22"/>
      <c r="Q82" s="21" t="s">
        <v>146</v>
      </c>
    </row>
    <row r="83" spans="1:17" ht="27" customHeight="1">
      <c r="A83" s="26" t="s">
        <v>1</v>
      </c>
      <c r="B83" s="19" t="s">
        <v>26</v>
      </c>
      <c r="C83" s="20">
        <f t="shared" si="12"/>
        <v>9500</v>
      </c>
      <c r="D83" s="22">
        <v>9500</v>
      </c>
      <c r="E83" s="22"/>
      <c r="F83" s="22"/>
      <c r="G83" s="20">
        <f t="shared" si="13"/>
        <v>3333.8</v>
      </c>
      <c r="H83" s="22">
        <v>3333.8</v>
      </c>
      <c r="I83" s="22"/>
      <c r="J83" s="22"/>
      <c r="K83" s="20">
        <f t="shared" si="14"/>
        <v>-6166.2</v>
      </c>
      <c r="L83" s="20">
        <f t="shared" si="15"/>
        <v>-6166.2</v>
      </c>
      <c r="M83" s="20">
        <f t="shared" si="16"/>
        <v>0</v>
      </c>
      <c r="N83" s="20">
        <f t="shared" si="17"/>
        <v>0</v>
      </c>
      <c r="O83" s="22"/>
      <c r="P83" s="22"/>
      <c r="Q83" s="21" t="s">
        <v>147</v>
      </c>
    </row>
    <row r="84" spans="1:17" ht="40.5" customHeight="1">
      <c r="A84" s="26" t="s">
        <v>1</v>
      </c>
      <c r="B84" s="19" t="s">
        <v>27</v>
      </c>
      <c r="C84" s="20">
        <f t="shared" si="12"/>
        <v>0</v>
      </c>
      <c r="D84" s="22"/>
      <c r="E84" s="22"/>
      <c r="F84" s="22"/>
      <c r="G84" s="20">
        <f t="shared" si="13"/>
        <v>2500</v>
      </c>
      <c r="H84" s="22">
        <v>2500</v>
      </c>
      <c r="I84" s="22"/>
      <c r="J84" s="22"/>
      <c r="K84" s="20">
        <f t="shared" si="14"/>
        <v>2500</v>
      </c>
      <c r="L84" s="20">
        <f t="shared" si="15"/>
        <v>2500</v>
      </c>
      <c r="M84" s="20">
        <f t="shared" si="16"/>
        <v>0</v>
      </c>
      <c r="N84" s="20">
        <f t="shared" si="17"/>
        <v>0</v>
      </c>
      <c r="O84" s="22">
        <v>2500</v>
      </c>
      <c r="P84" s="22"/>
      <c r="Q84" s="21" t="s">
        <v>148</v>
      </c>
    </row>
    <row r="85" spans="1:17" ht="67.5" customHeight="1">
      <c r="A85" s="26" t="s">
        <v>1</v>
      </c>
      <c r="B85" s="19" t="s">
        <v>203</v>
      </c>
      <c r="C85" s="20">
        <f t="shared" si="12"/>
        <v>0</v>
      </c>
      <c r="D85" s="22"/>
      <c r="E85" s="22"/>
      <c r="F85" s="22"/>
      <c r="G85" s="20">
        <f t="shared" si="13"/>
        <v>9046.7000000000007</v>
      </c>
      <c r="H85" s="22">
        <v>9046.7000000000007</v>
      </c>
      <c r="I85" s="22"/>
      <c r="J85" s="22"/>
      <c r="K85" s="20">
        <f t="shared" si="14"/>
        <v>9046.7000000000007</v>
      </c>
      <c r="L85" s="20">
        <f t="shared" si="15"/>
        <v>9046.7000000000007</v>
      </c>
      <c r="M85" s="20">
        <f t="shared" si="16"/>
        <v>0</v>
      </c>
      <c r="N85" s="20">
        <f t="shared" si="17"/>
        <v>0</v>
      </c>
      <c r="O85" s="22">
        <v>4000</v>
      </c>
      <c r="P85" s="22"/>
      <c r="Q85" s="21" t="s">
        <v>149</v>
      </c>
    </row>
    <row r="86" spans="1:17" ht="30" customHeight="1">
      <c r="A86" s="26" t="s">
        <v>1</v>
      </c>
      <c r="B86" s="19" t="s">
        <v>28</v>
      </c>
      <c r="C86" s="20">
        <f t="shared" si="12"/>
        <v>144181.6</v>
      </c>
      <c r="D86" s="22">
        <v>7541.6</v>
      </c>
      <c r="E86" s="22">
        <v>136640</v>
      </c>
      <c r="F86" s="22"/>
      <c r="G86" s="20">
        <f t="shared" si="13"/>
        <v>0</v>
      </c>
      <c r="H86" s="22"/>
      <c r="I86" s="22"/>
      <c r="J86" s="22"/>
      <c r="K86" s="20">
        <f t="shared" si="14"/>
        <v>-144181.6</v>
      </c>
      <c r="L86" s="20">
        <f t="shared" si="15"/>
        <v>-7541.6</v>
      </c>
      <c r="M86" s="20">
        <f t="shared" si="16"/>
        <v>-136640</v>
      </c>
      <c r="N86" s="20">
        <f t="shared" si="17"/>
        <v>0</v>
      </c>
      <c r="O86" s="22"/>
      <c r="P86" s="22"/>
      <c r="Q86" s="21" t="s">
        <v>150</v>
      </c>
    </row>
    <row r="87" spans="1:17" ht="40.5" customHeight="1">
      <c r="A87" s="26"/>
      <c r="B87" s="19" t="s">
        <v>29</v>
      </c>
      <c r="C87" s="20">
        <f t="shared" si="12"/>
        <v>115900.3</v>
      </c>
      <c r="D87" s="22">
        <v>9400.2999999999993</v>
      </c>
      <c r="E87" s="22">
        <v>106500</v>
      </c>
      <c r="F87" s="22">
        <v>0</v>
      </c>
      <c r="G87" s="20">
        <f t="shared" si="13"/>
        <v>330163.59999999998</v>
      </c>
      <c r="H87" s="22">
        <v>25024.6</v>
      </c>
      <c r="I87" s="22">
        <v>305139</v>
      </c>
      <c r="J87" s="22">
        <v>0</v>
      </c>
      <c r="K87" s="20">
        <f t="shared" si="14"/>
        <v>214263.3</v>
      </c>
      <c r="L87" s="20">
        <f t="shared" si="15"/>
        <v>15624.3</v>
      </c>
      <c r="M87" s="20">
        <f t="shared" si="16"/>
        <v>198639</v>
      </c>
      <c r="N87" s="20">
        <f t="shared" si="17"/>
        <v>0</v>
      </c>
      <c r="O87" s="22">
        <v>276104.3</v>
      </c>
      <c r="P87" s="22">
        <v>130526.3</v>
      </c>
      <c r="Q87" s="21" t="s">
        <v>151</v>
      </c>
    </row>
    <row r="88" spans="1:17" ht="33.75" customHeight="1">
      <c r="A88" s="26"/>
      <c r="B88" s="19" t="s">
        <v>31</v>
      </c>
      <c r="C88" s="20">
        <f t="shared" si="12"/>
        <v>56800</v>
      </c>
      <c r="D88" s="22">
        <v>56800</v>
      </c>
      <c r="E88" s="22">
        <v>0</v>
      </c>
      <c r="F88" s="22">
        <v>0</v>
      </c>
      <c r="G88" s="20">
        <f t="shared" si="13"/>
        <v>51266.5</v>
      </c>
      <c r="H88" s="22">
        <v>51266.5</v>
      </c>
      <c r="I88" s="22">
        <v>0</v>
      </c>
      <c r="J88" s="22">
        <v>0</v>
      </c>
      <c r="K88" s="20">
        <f t="shared" si="14"/>
        <v>-5533.5</v>
      </c>
      <c r="L88" s="20">
        <f t="shared" si="15"/>
        <v>-5533.5</v>
      </c>
      <c r="M88" s="20">
        <f t="shared" si="16"/>
        <v>0</v>
      </c>
      <c r="N88" s="20">
        <f t="shared" si="17"/>
        <v>0</v>
      </c>
      <c r="O88" s="22">
        <v>71035.100000000006</v>
      </c>
      <c r="P88" s="22">
        <v>0</v>
      </c>
      <c r="Q88" s="21" t="s">
        <v>152</v>
      </c>
    </row>
    <row r="89" spans="1:17" ht="33" customHeight="1">
      <c r="A89" s="26" t="s">
        <v>1</v>
      </c>
      <c r="B89" s="19" t="s">
        <v>41</v>
      </c>
      <c r="C89" s="20">
        <f t="shared" si="12"/>
        <v>2500</v>
      </c>
      <c r="D89" s="22">
        <v>2500</v>
      </c>
      <c r="E89" s="22"/>
      <c r="F89" s="22"/>
      <c r="G89" s="20">
        <f t="shared" si="13"/>
        <v>729.3</v>
      </c>
      <c r="H89" s="22">
        <v>729.3</v>
      </c>
      <c r="I89" s="22"/>
      <c r="J89" s="22"/>
      <c r="K89" s="20">
        <f t="shared" si="14"/>
        <v>-1770.7</v>
      </c>
      <c r="L89" s="20">
        <f t="shared" si="15"/>
        <v>-1770.7</v>
      </c>
      <c r="M89" s="20">
        <f t="shared" si="16"/>
        <v>0</v>
      </c>
      <c r="N89" s="20">
        <f t="shared" si="17"/>
        <v>0</v>
      </c>
      <c r="O89" s="22">
        <v>9000</v>
      </c>
      <c r="P89" s="22">
        <v>9273.4</v>
      </c>
      <c r="Q89" s="21" t="s">
        <v>128</v>
      </c>
    </row>
    <row r="90" spans="1:17" ht="32.25" customHeight="1">
      <c r="A90" s="26"/>
      <c r="B90" s="19" t="s">
        <v>101</v>
      </c>
      <c r="C90" s="20">
        <f t="shared" si="12"/>
        <v>0</v>
      </c>
      <c r="D90" s="22"/>
      <c r="E90" s="22"/>
      <c r="F90" s="22"/>
      <c r="G90" s="20">
        <f t="shared" si="13"/>
        <v>0</v>
      </c>
      <c r="H90" s="22"/>
      <c r="I90" s="22"/>
      <c r="J90" s="22"/>
      <c r="K90" s="20">
        <f t="shared" si="14"/>
        <v>0</v>
      </c>
      <c r="L90" s="20">
        <f t="shared" si="15"/>
        <v>0</v>
      </c>
      <c r="M90" s="20">
        <f t="shared" si="16"/>
        <v>0</v>
      </c>
      <c r="N90" s="20">
        <f t="shared" si="17"/>
        <v>0</v>
      </c>
      <c r="O90" s="22">
        <v>110000</v>
      </c>
      <c r="P90" s="22"/>
      <c r="Q90" s="21"/>
    </row>
    <row r="91" spans="1:17" ht="43.5" customHeight="1">
      <c r="A91" s="26"/>
      <c r="B91" s="19" t="s">
        <v>100</v>
      </c>
      <c r="C91" s="20">
        <f t="shared" si="12"/>
        <v>0</v>
      </c>
      <c r="D91" s="22"/>
      <c r="E91" s="22"/>
      <c r="F91" s="22"/>
      <c r="G91" s="20">
        <f t="shared" si="13"/>
        <v>144202.5</v>
      </c>
      <c r="H91" s="22">
        <v>144202.5</v>
      </c>
      <c r="I91" s="22"/>
      <c r="J91" s="22"/>
      <c r="K91" s="20">
        <f t="shared" si="14"/>
        <v>144202.5</v>
      </c>
      <c r="L91" s="20">
        <f t="shared" si="15"/>
        <v>144202.5</v>
      </c>
      <c r="M91" s="20">
        <f t="shared" si="16"/>
        <v>0</v>
      </c>
      <c r="N91" s="20">
        <f t="shared" si="17"/>
        <v>0</v>
      </c>
      <c r="O91" s="22">
        <v>21474</v>
      </c>
      <c r="P91" s="22"/>
      <c r="Q91" s="21" t="s">
        <v>153</v>
      </c>
    </row>
    <row r="92" spans="1:17" ht="55.5" customHeight="1">
      <c r="A92" s="26"/>
      <c r="B92" s="19" t="s">
        <v>102</v>
      </c>
      <c r="C92" s="20">
        <f t="shared" si="12"/>
        <v>0</v>
      </c>
      <c r="D92" s="22"/>
      <c r="E92" s="22"/>
      <c r="F92" s="22"/>
      <c r="G92" s="20">
        <f t="shared" si="13"/>
        <v>526</v>
      </c>
      <c r="H92" s="22">
        <v>526</v>
      </c>
      <c r="I92" s="22"/>
      <c r="J92" s="22"/>
      <c r="K92" s="20">
        <f t="shared" si="14"/>
        <v>526</v>
      </c>
      <c r="L92" s="20">
        <f t="shared" si="15"/>
        <v>526</v>
      </c>
      <c r="M92" s="20">
        <f t="shared" si="16"/>
        <v>0</v>
      </c>
      <c r="N92" s="20">
        <f t="shared" si="17"/>
        <v>0</v>
      </c>
      <c r="O92" s="22">
        <v>13632</v>
      </c>
      <c r="P92" s="22">
        <v>73684.3</v>
      </c>
      <c r="Q92" s="21" t="s">
        <v>154</v>
      </c>
    </row>
    <row r="93" spans="1:17" ht="52.5" customHeight="1">
      <c r="A93" s="26" t="s">
        <v>1</v>
      </c>
      <c r="B93" s="19" t="s">
        <v>86</v>
      </c>
      <c r="C93" s="20">
        <f t="shared" si="12"/>
        <v>21681</v>
      </c>
      <c r="D93" s="22"/>
      <c r="E93" s="22"/>
      <c r="F93" s="22">
        <v>21681</v>
      </c>
      <c r="G93" s="20">
        <f t="shared" si="13"/>
        <v>0</v>
      </c>
      <c r="H93" s="22"/>
      <c r="I93" s="22"/>
      <c r="J93" s="22"/>
      <c r="K93" s="20">
        <f t="shared" si="14"/>
        <v>-21681</v>
      </c>
      <c r="L93" s="20">
        <f t="shared" si="15"/>
        <v>0</v>
      </c>
      <c r="M93" s="20">
        <f t="shared" si="16"/>
        <v>0</v>
      </c>
      <c r="N93" s="20">
        <f t="shared" si="17"/>
        <v>-21681</v>
      </c>
      <c r="O93" s="22"/>
      <c r="P93" s="22"/>
      <c r="Q93" s="21" t="s">
        <v>219</v>
      </c>
    </row>
    <row r="94" spans="1:17" ht="25.5" customHeight="1">
      <c r="A94" s="26" t="s">
        <v>1</v>
      </c>
      <c r="B94" s="19" t="s">
        <v>30</v>
      </c>
      <c r="C94" s="20">
        <f t="shared" si="12"/>
        <v>65227.5</v>
      </c>
      <c r="D94" s="22">
        <v>65227.5</v>
      </c>
      <c r="E94" s="22"/>
      <c r="F94" s="22"/>
      <c r="G94" s="20">
        <f t="shared" si="13"/>
        <v>0</v>
      </c>
      <c r="H94" s="22"/>
      <c r="I94" s="22"/>
      <c r="J94" s="22"/>
      <c r="K94" s="20">
        <f t="shared" si="14"/>
        <v>-65227.5</v>
      </c>
      <c r="L94" s="20">
        <f t="shared" si="15"/>
        <v>-65227.5</v>
      </c>
      <c r="M94" s="20">
        <f t="shared" si="16"/>
        <v>0</v>
      </c>
      <c r="N94" s="20">
        <f t="shared" si="17"/>
        <v>0</v>
      </c>
      <c r="O94" s="22"/>
      <c r="P94" s="22"/>
      <c r="Q94" s="21" t="s">
        <v>155</v>
      </c>
    </row>
    <row r="95" spans="1:17" ht="33.75" customHeight="1">
      <c r="A95" s="26" t="s">
        <v>1</v>
      </c>
      <c r="B95" s="19" t="s">
        <v>32</v>
      </c>
      <c r="C95" s="20">
        <f t="shared" si="12"/>
        <v>62500</v>
      </c>
      <c r="D95" s="22">
        <v>62500</v>
      </c>
      <c r="E95" s="22"/>
      <c r="F95" s="22"/>
      <c r="G95" s="20">
        <f t="shared" si="13"/>
        <v>0</v>
      </c>
      <c r="H95" s="22"/>
      <c r="I95" s="22"/>
      <c r="J95" s="22"/>
      <c r="K95" s="20">
        <f t="shared" si="14"/>
        <v>-62500</v>
      </c>
      <c r="L95" s="20">
        <f t="shared" si="15"/>
        <v>-62500</v>
      </c>
      <c r="M95" s="20">
        <f t="shared" si="16"/>
        <v>0</v>
      </c>
      <c r="N95" s="20">
        <f t="shared" si="17"/>
        <v>0</v>
      </c>
      <c r="O95" s="22"/>
      <c r="P95" s="22"/>
      <c r="Q95" s="21" t="s">
        <v>155</v>
      </c>
    </row>
    <row r="96" spans="1:17" ht="27" customHeight="1">
      <c r="A96" s="26" t="s">
        <v>1</v>
      </c>
      <c r="B96" s="19" t="s">
        <v>33</v>
      </c>
      <c r="C96" s="20">
        <f t="shared" si="12"/>
        <v>62500</v>
      </c>
      <c r="D96" s="22">
        <v>62500</v>
      </c>
      <c r="E96" s="22"/>
      <c r="F96" s="22"/>
      <c r="G96" s="20">
        <f t="shared" si="13"/>
        <v>0</v>
      </c>
      <c r="H96" s="22"/>
      <c r="I96" s="22"/>
      <c r="J96" s="22"/>
      <c r="K96" s="20">
        <f t="shared" si="14"/>
        <v>-62500</v>
      </c>
      <c r="L96" s="20">
        <f t="shared" si="15"/>
        <v>-62500</v>
      </c>
      <c r="M96" s="20">
        <f t="shared" si="16"/>
        <v>0</v>
      </c>
      <c r="N96" s="20">
        <f t="shared" si="17"/>
        <v>0</v>
      </c>
      <c r="O96" s="22"/>
      <c r="P96" s="22"/>
      <c r="Q96" s="21" t="s">
        <v>155</v>
      </c>
    </row>
    <row r="97" spans="1:17" s="33" customFormat="1" ht="31.5" customHeight="1">
      <c r="A97" s="34" t="s">
        <v>181</v>
      </c>
      <c r="B97" s="35" t="s">
        <v>204</v>
      </c>
      <c r="C97" s="36">
        <f>C98+C99+C100+C101+C102+C103+C104+C105+C106+C107+C108+C109+C110+C111+C112+C113+C114+C115+C116+C117+C118+C119+C120+C121+C122+C123+C124+C125+C126+C127+C128+C129+C130+C131+C132+C133+C134+C135+C136+C137+C138+C139+C140+C141</f>
        <v>265771</v>
      </c>
      <c r="D97" s="36">
        <f t="shared" ref="D97:P97" si="18">D98+D99+D100+D101+D102+D103+D104+D105+D106+D107+D108+D109+D110+D111+D112+D113+D114+D115+D116+D117+D118+D119+D120+D121+D122+D123+D124+D125+D126+D127+D128+D129+D130+D131+D132+D133+D134+D135+D136+D137+D138+D139+D140+D141</f>
        <v>265771</v>
      </c>
      <c r="E97" s="36">
        <f t="shared" si="18"/>
        <v>0</v>
      </c>
      <c r="F97" s="36">
        <f t="shared" si="18"/>
        <v>0</v>
      </c>
      <c r="G97" s="36">
        <f t="shared" si="18"/>
        <v>228954.5</v>
      </c>
      <c r="H97" s="36">
        <f t="shared" si="18"/>
        <v>228954.5</v>
      </c>
      <c r="I97" s="36">
        <f t="shared" si="18"/>
        <v>0</v>
      </c>
      <c r="J97" s="36">
        <f t="shared" si="18"/>
        <v>0</v>
      </c>
      <c r="K97" s="36">
        <f t="shared" si="18"/>
        <v>-36816.499999999993</v>
      </c>
      <c r="L97" s="36">
        <f t="shared" si="18"/>
        <v>-36816.499999999993</v>
      </c>
      <c r="M97" s="36">
        <f t="shared" si="18"/>
        <v>0</v>
      </c>
      <c r="N97" s="36">
        <f t="shared" si="18"/>
        <v>0</v>
      </c>
      <c r="O97" s="36">
        <f t="shared" si="18"/>
        <v>104656.1</v>
      </c>
      <c r="P97" s="36">
        <f t="shared" si="18"/>
        <v>36400</v>
      </c>
      <c r="Q97" s="39"/>
    </row>
    <row r="98" spans="1:17" ht="70.5" customHeight="1">
      <c r="A98" s="26" t="s">
        <v>1</v>
      </c>
      <c r="B98" s="19" t="s">
        <v>56</v>
      </c>
      <c r="C98" s="20">
        <f t="shared" ref="C98:C141" si="19">D98+E98+F98</f>
        <v>200</v>
      </c>
      <c r="D98" s="22">
        <v>200</v>
      </c>
      <c r="E98" s="22"/>
      <c r="F98" s="22"/>
      <c r="G98" s="20">
        <f t="shared" ref="G98:G141" si="20">H98+I98+J98</f>
        <v>100</v>
      </c>
      <c r="H98" s="22">
        <v>100</v>
      </c>
      <c r="I98" s="22"/>
      <c r="J98" s="22"/>
      <c r="K98" s="20">
        <f t="shared" ref="K98:K141" si="21">L98+M98+N98</f>
        <v>-100</v>
      </c>
      <c r="L98" s="20">
        <f t="shared" ref="L98:L141" si="22">H98-D98</f>
        <v>-100</v>
      </c>
      <c r="M98" s="20">
        <f t="shared" ref="M98:M141" si="23">I98-E98</f>
        <v>0</v>
      </c>
      <c r="N98" s="20">
        <f t="shared" ref="N98:N141" si="24">J98-F98</f>
        <v>0</v>
      </c>
      <c r="O98" s="22">
        <v>2500</v>
      </c>
      <c r="P98" s="22">
        <v>2400</v>
      </c>
      <c r="Q98" s="21" t="s">
        <v>156</v>
      </c>
    </row>
    <row r="99" spans="1:17" ht="69" customHeight="1">
      <c r="A99" s="26" t="s">
        <v>1</v>
      </c>
      <c r="B99" s="19" t="s">
        <v>57</v>
      </c>
      <c r="C99" s="20">
        <f t="shared" si="19"/>
        <v>200</v>
      </c>
      <c r="D99" s="22">
        <v>200</v>
      </c>
      <c r="E99" s="22"/>
      <c r="F99" s="22"/>
      <c r="G99" s="20">
        <f t="shared" si="20"/>
        <v>100</v>
      </c>
      <c r="H99" s="22">
        <v>100</v>
      </c>
      <c r="I99" s="22"/>
      <c r="J99" s="22"/>
      <c r="K99" s="20">
        <f t="shared" si="21"/>
        <v>-100</v>
      </c>
      <c r="L99" s="20">
        <f t="shared" si="22"/>
        <v>-100</v>
      </c>
      <c r="M99" s="20">
        <f t="shared" si="23"/>
        <v>0</v>
      </c>
      <c r="N99" s="20">
        <f t="shared" si="24"/>
        <v>0</v>
      </c>
      <c r="O99" s="22">
        <v>2500</v>
      </c>
      <c r="P99" s="22">
        <v>2400</v>
      </c>
      <c r="Q99" s="21" t="s">
        <v>156</v>
      </c>
    </row>
    <row r="100" spans="1:17" ht="74.25" customHeight="1">
      <c r="A100" s="26" t="s">
        <v>1</v>
      </c>
      <c r="B100" s="19" t="s">
        <v>58</v>
      </c>
      <c r="C100" s="20">
        <f t="shared" si="19"/>
        <v>200</v>
      </c>
      <c r="D100" s="22">
        <v>200</v>
      </c>
      <c r="E100" s="22"/>
      <c r="F100" s="22"/>
      <c r="G100" s="20">
        <f t="shared" si="20"/>
        <v>100</v>
      </c>
      <c r="H100" s="22">
        <v>100</v>
      </c>
      <c r="I100" s="22"/>
      <c r="J100" s="22"/>
      <c r="K100" s="20">
        <f t="shared" si="21"/>
        <v>-100</v>
      </c>
      <c r="L100" s="20">
        <f t="shared" si="22"/>
        <v>-100</v>
      </c>
      <c r="M100" s="20">
        <f t="shared" si="23"/>
        <v>0</v>
      </c>
      <c r="N100" s="20">
        <f t="shared" si="24"/>
        <v>0</v>
      </c>
      <c r="O100" s="22">
        <v>2500</v>
      </c>
      <c r="P100" s="22">
        <v>1900</v>
      </c>
      <c r="Q100" s="21" t="s">
        <v>156</v>
      </c>
    </row>
    <row r="101" spans="1:17" ht="75" customHeight="1">
      <c r="A101" s="26" t="s">
        <v>1</v>
      </c>
      <c r="B101" s="19" t="s">
        <v>59</v>
      </c>
      <c r="C101" s="20">
        <f t="shared" si="19"/>
        <v>400</v>
      </c>
      <c r="D101" s="22">
        <v>400</v>
      </c>
      <c r="E101" s="22"/>
      <c r="F101" s="22"/>
      <c r="G101" s="20">
        <f t="shared" si="20"/>
        <v>1000</v>
      </c>
      <c r="H101" s="22">
        <v>1000</v>
      </c>
      <c r="I101" s="22"/>
      <c r="J101" s="22"/>
      <c r="K101" s="20">
        <f t="shared" si="21"/>
        <v>600</v>
      </c>
      <c r="L101" s="20">
        <f t="shared" si="22"/>
        <v>600</v>
      </c>
      <c r="M101" s="20">
        <f t="shared" si="23"/>
        <v>0</v>
      </c>
      <c r="N101" s="20">
        <f t="shared" si="24"/>
        <v>0</v>
      </c>
      <c r="O101" s="22">
        <v>3000</v>
      </c>
      <c r="P101" s="22">
        <v>5100</v>
      </c>
      <c r="Q101" s="21" t="s">
        <v>156</v>
      </c>
    </row>
    <row r="102" spans="1:17" ht="75" customHeight="1">
      <c r="A102" s="26" t="s">
        <v>1</v>
      </c>
      <c r="B102" s="19" t="s">
        <v>60</v>
      </c>
      <c r="C102" s="20">
        <f t="shared" si="19"/>
        <v>200</v>
      </c>
      <c r="D102" s="22">
        <v>200</v>
      </c>
      <c r="E102" s="22"/>
      <c r="F102" s="22"/>
      <c r="G102" s="20">
        <f t="shared" si="20"/>
        <v>100</v>
      </c>
      <c r="H102" s="22">
        <v>100</v>
      </c>
      <c r="I102" s="22"/>
      <c r="J102" s="22"/>
      <c r="K102" s="20">
        <f t="shared" si="21"/>
        <v>-100</v>
      </c>
      <c r="L102" s="20">
        <f t="shared" si="22"/>
        <v>-100</v>
      </c>
      <c r="M102" s="20">
        <f t="shared" si="23"/>
        <v>0</v>
      </c>
      <c r="N102" s="20">
        <f t="shared" si="24"/>
        <v>0</v>
      </c>
      <c r="O102" s="22">
        <v>2500</v>
      </c>
      <c r="P102" s="22">
        <v>2400</v>
      </c>
      <c r="Q102" s="21" t="s">
        <v>156</v>
      </c>
    </row>
    <row r="103" spans="1:17" ht="75" customHeight="1">
      <c r="A103" s="26" t="s">
        <v>1</v>
      </c>
      <c r="B103" s="19" t="s">
        <v>61</v>
      </c>
      <c r="C103" s="20">
        <f t="shared" si="19"/>
        <v>200</v>
      </c>
      <c r="D103" s="22">
        <v>200</v>
      </c>
      <c r="E103" s="22"/>
      <c r="F103" s="22"/>
      <c r="G103" s="20">
        <f t="shared" si="20"/>
        <v>100</v>
      </c>
      <c r="H103" s="22">
        <v>100</v>
      </c>
      <c r="I103" s="22"/>
      <c r="J103" s="22"/>
      <c r="K103" s="20">
        <f t="shared" si="21"/>
        <v>-100</v>
      </c>
      <c r="L103" s="20">
        <f t="shared" si="22"/>
        <v>-100</v>
      </c>
      <c r="M103" s="20">
        <f t="shared" si="23"/>
        <v>0</v>
      </c>
      <c r="N103" s="20">
        <f t="shared" si="24"/>
        <v>0</v>
      </c>
      <c r="O103" s="22">
        <v>2500</v>
      </c>
      <c r="P103" s="22">
        <v>2400</v>
      </c>
      <c r="Q103" s="21" t="s">
        <v>156</v>
      </c>
    </row>
    <row r="104" spans="1:17" ht="44.25" customHeight="1">
      <c r="A104" s="26" t="s">
        <v>1</v>
      </c>
      <c r="B104" s="19" t="s">
        <v>74</v>
      </c>
      <c r="C104" s="20">
        <f t="shared" si="19"/>
        <v>40527</v>
      </c>
      <c r="D104" s="22">
        <v>40527</v>
      </c>
      <c r="E104" s="22"/>
      <c r="F104" s="22"/>
      <c r="G104" s="20">
        <f t="shared" si="20"/>
        <v>0</v>
      </c>
      <c r="H104" s="22"/>
      <c r="I104" s="22"/>
      <c r="J104" s="22"/>
      <c r="K104" s="20">
        <f t="shared" si="21"/>
        <v>-40527</v>
      </c>
      <c r="L104" s="20">
        <f t="shared" si="22"/>
        <v>-40527</v>
      </c>
      <c r="M104" s="20">
        <f t="shared" si="23"/>
        <v>0</v>
      </c>
      <c r="N104" s="20">
        <f t="shared" si="24"/>
        <v>0</v>
      </c>
      <c r="O104" s="22"/>
      <c r="P104" s="22"/>
      <c r="Q104" s="21" t="s">
        <v>157</v>
      </c>
    </row>
    <row r="105" spans="1:17" ht="43.5" customHeight="1">
      <c r="A105" s="26" t="s">
        <v>1</v>
      </c>
      <c r="B105" s="19" t="s">
        <v>206</v>
      </c>
      <c r="C105" s="20">
        <f t="shared" si="19"/>
        <v>0</v>
      </c>
      <c r="D105" s="22"/>
      <c r="E105" s="22"/>
      <c r="F105" s="22"/>
      <c r="G105" s="20">
        <f t="shared" si="20"/>
        <v>6000</v>
      </c>
      <c r="H105" s="22">
        <v>6000</v>
      </c>
      <c r="I105" s="22"/>
      <c r="J105" s="22"/>
      <c r="K105" s="20">
        <f t="shared" si="21"/>
        <v>6000</v>
      </c>
      <c r="L105" s="20">
        <f t="shared" si="22"/>
        <v>6000</v>
      </c>
      <c r="M105" s="20">
        <f t="shared" si="23"/>
        <v>0</v>
      </c>
      <c r="N105" s="20">
        <f t="shared" si="24"/>
        <v>0</v>
      </c>
      <c r="O105" s="22"/>
      <c r="P105" s="22"/>
      <c r="Q105" s="21" t="s">
        <v>158</v>
      </c>
    </row>
    <row r="106" spans="1:17" ht="66.75" customHeight="1">
      <c r="A106" s="26" t="s">
        <v>1</v>
      </c>
      <c r="B106" s="19" t="s">
        <v>205</v>
      </c>
      <c r="C106" s="20">
        <f t="shared" si="19"/>
        <v>28000</v>
      </c>
      <c r="D106" s="22">
        <v>28000</v>
      </c>
      <c r="E106" s="22"/>
      <c r="F106" s="22"/>
      <c r="G106" s="20">
        <f t="shared" si="20"/>
        <v>0</v>
      </c>
      <c r="H106" s="22"/>
      <c r="I106" s="22"/>
      <c r="J106" s="22"/>
      <c r="K106" s="20">
        <f t="shared" si="21"/>
        <v>-28000</v>
      </c>
      <c r="L106" s="20">
        <f t="shared" si="22"/>
        <v>-28000</v>
      </c>
      <c r="M106" s="20">
        <f t="shared" si="23"/>
        <v>0</v>
      </c>
      <c r="N106" s="20">
        <f t="shared" si="24"/>
        <v>0</v>
      </c>
      <c r="O106" s="22"/>
      <c r="P106" s="22"/>
      <c r="Q106" s="21" t="s">
        <v>159</v>
      </c>
    </row>
    <row r="107" spans="1:17" ht="72.75" customHeight="1">
      <c r="A107" s="26" t="s">
        <v>1</v>
      </c>
      <c r="B107" s="19" t="s">
        <v>207</v>
      </c>
      <c r="C107" s="20">
        <f t="shared" si="19"/>
        <v>2500</v>
      </c>
      <c r="D107" s="22">
        <v>2500</v>
      </c>
      <c r="E107" s="22"/>
      <c r="F107" s="22"/>
      <c r="G107" s="20">
        <f t="shared" si="20"/>
        <v>0</v>
      </c>
      <c r="H107" s="22"/>
      <c r="I107" s="22"/>
      <c r="J107" s="22"/>
      <c r="K107" s="20">
        <f t="shared" si="21"/>
        <v>-2500</v>
      </c>
      <c r="L107" s="20">
        <f t="shared" si="22"/>
        <v>-2500</v>
      </c>
      <c r="M107" s="20">
        <f t="shared" si="23"/>
        <v>0</v>
      </c>
      <c r="N107" s="20">
        <f t="shared" si="24"/>
        <v>0</v>
      </c>
      <c r="O107" s="22"/>
      <c r="P107" s="22"/>
      <c r="Q107" s="21" t="s">
        <v>160</v>
      </c>
    </row>
    <row r="108" spans="1:17" ht="69" customHeight="1">
      <c r="A108" s="26" t="s">
        <v>1</v>
      </c>
      <c r="B108" s="19" t="s">
        <v>62</v>
      </c>
      <c r="C108" s="20">
        <f t="shared" si="19"/>
        <v>2000</v>
      </c>
      <c r="D108" s="22">
        <v>2000</v>
      </c>
      <c r="E108" s="22"/>
      <c r="F108" s="22"/>
      <c r="G108" s="20">
        <f t="shared" si="20"/>
        <v>0</v>
      </c>
      <c r="H108" s="22"/>
      <c r="I108" s="22"/>
      <c r="J108" s="22"/>
      <c r="K108" s="20">
        <f t="shared" si="21"/>
        <v>-2000</v>
      </c>
      <c r="L108" s="20">
        <f t="shared" si="22"/>
        <v>-2000</v>
      </c>
      <c r="M108" s="20">
        <f t="shared" si="23"/>
        <v>0</v>
      </c>
      <c r="N108" s="20">
        <f t="shared" si="24"/>
        <v>0</v>
      </c>
      <c r="O108" s="22"/>
      <c r="P108" s="22">
        <v>2200</v>
      </c>
      <c r="Q108" s="21" t="s">
        <v>160</v>
      </c>
    </row>
    <row r="109" spans="1:17" ht="69" customHeight="1">
      <c r="A109" s="26" t="s">
        <v>1</v>
      </c>
      <c r="B109" s="19" t="s">
        <v>63</v>
      </c>
      <c r="C109" s="20">
        <f t="shared" si="19"/>
        <v>2000</v>
      </c>
      <c r="D109" s="22">
        <v>2000</v>
      </c>
      <c r="E109" s="22"/>
      <c r="F109" s="22"/>
      <c r="G109" s="20">
        <f t="shared" si="20"/>
        <v>0</v>
      </c>
      <c r="H109" s="22"/>
      <c r="I109" s="22"/>
      <c r="J109" s="22"/>
      <c r="K109" s="20">
        <f t="shared" si="21"/>
        <v>-2000</v>
      </c>
      <c r="L109" s="20">
        <f t="shared" si="22"/>
        <v>-2000</v>
      </c>
      <c r="M109" s="20">
        <f t="shared" si="23"/>
        <v>0</v>
      </c>
      <c r="N109" s="20">
        <f t="shared" si="24"/>
        <v>0</v>
      </c>
      <c r="O109" s="22"/>
      <c r="P109" s="22">
        <v>2200</v>
      </c>
      <c r="Q109" s="21" t="s">
        <v>160</v>
      </c>
    </row>
    <row r="110" spans="1:17" ht="69" customHeight="1">
      <c r="A110" s="26" t="s">
        <v>1</v>
      </c>
      <c r="B110" s="19" t="s">
        <v>64</v>
      </c>
      <c r="C110" s="20">
        <f t="shared" si="19"/>
        <v>2500</v>
      </c>
      <c r="D110" s="22">
        <v>2500</v>
      </c>
      <c r="E110" s="22"/>
      <c r="F110" s="22"/>
      <c r="G110" s="20">
        <f t="shared" si="20"/>
        <v>0</v>
      </c>
      <c r="H110" s="22"/>
      <c r="I110" s="22"/>
      <c r="J110" s="22"/>
      <c r="K110" s="20">
        <f t="shared" si="21"/>
        <v>-2500</v>
      </c>
      <c r="L110" s="20">
        <f t="shared" si="22"/>
        <v>-2500</v>
      </c>
      <c r="M110" s="20">
        <f t="shared" si="23"/>
        <v>0</v>
      </c>
      <c r="N110" s="20">
        <f t="shared" si="24"/>
        <v>0</v>
      </c>
      <c r="O110" s="22"/>
      <c r="P110" s="22">
        <v>3700</v>
      </c>
      <c r="Q110" s="21" t="s">
        <v>160</v>
      </c>
    </row>
    <row r="111" spans="1:17" ht="69" customHeight="1">
      <c r="A111" s="26" t="s">
        <v>1</v>
      </c>
      <c r="B111" s="19" t="s">
        <v>65</v>
      </c>
      <c r="C111" s="20">
        <f t="shared" si="19"/>
        <v>0</v>
      </c>
      <c r="D111" s="22"/>
      <c r="E111" s="22"/>
      <c r="F111" s="22"/>
      <c r="G111" s="20">
        <f t="shared" si="20"/>
        <v>0</v>
      </c>
      <c r="H111" s="22"/>
      <c r="I111" s="22"/>
      <c r="J111" s="22"/>
      <c r="K111" s="20">
        <f t="shared" si="21"/>
        <v>0</v>
      </c>
      <c r="L111" s="20">
        <f t="shared" si="22"/>
        <v>0</v>
      </c>
      <c r="M111" s="20">
        <f t="shared" si="23"/>
        <v>0</v>
      </c>
      <c r="N111" s="20">
        <f t="shared" si="24"/>
        <v>0</v>
      </c>
      <c r="O111" s="22"/>
      <c r="P111" s="22">
        <v>3700</v>
      </c>
      <c r="Q111" s="21" t="s">
        <v>160</v>
      </c>
    </row>
    <row r="112" spans="1:17" ht="69" customHeight="1">
      <c r="A112" s="26" t="s">
        <v>1</v>
      </c>
      <c r="B112" s="19" t="s">
        <v>207</v>
      </c>
      <c r="C112" s="20">
        <f t="shared" si="19"/>
        <v>300</v>
      </c>
      <c r="D112" s="22">
        <v>300</v>
      </c>
      <c r="E112" s="22"/>
      <c r="F112" s="22"/>
      <c r="G112" s="20">
        <f t="shared" si="20"/>
        <v>0</v>
      </c>
      <c r="H112" s="22"/>
      <c r="I112" s="22"/>
      <c r="J112" s="22"/>
      <c r="K112" s="20">
        <f t="shared" si="21"/>
        <v>-300</v>
      </c>
      <c r="L112" s="20">
        <f t="shared" si="22"/>
        <v>-300</v>
      </c>
      <c r="M112" s="20">
        <f t="shared" si="23"/>
        <v>0</v>
      </c>
      <c r="N112" s="20">
        <f t="shared" si="24"/>
        <v>0</v>
      </c>
      <c r="O112" s="22"/>
      <c r="P112" s="22"/>
      <c r="Q112" s="21" t="s">
        <v>156</v>
      </c>
    </row>
    <row r="113" spans="1:17" ht="66.75" customHeight="1">
      <c r="A113" s="26" t="s">
        <v>1</v>
      </c>
      <c r="B113" s="19" t="s">
        <v>62</v>
      </c>
      <c r="C113" s="20">
        <f t="shared" si="19"/>
        <v>0</v>
      </c>
      <c r="D113" s="22"/>
      <c r="E113" s="22"/>
      <c r="F113" s="22"/>
      <c r="G113" s="20">
        <f t="shared" si="20"/>
        <v>0</v>
      </c>
      <c r="H113" s="22"/>
      <c r="I113" s="22"/>
      <c r="J113" s="22"/>
      <c r="K113" s="20">
        <f t="shared" si="21"/>
        <v>0</v>
      </c>
      <c r="L113" s="20">
        <f t="shared" si="22"/>
        <v>0</v>
      </c>
      <c r="M113" s="20">
        <f t="shared" si="23"/>
        <v>0</v>
      </c>
      <c r="N113" s="20">
        <f t="shared" si="24"/>
        <v>0</v>
      </c>
      <c r="O113" s="22">
        <v>800</v>
      </c>
      <c r="P113" s="22"/>
      <c r="Q113" s="21" t="s">
        <v>161</v>
      </c>
    </row>
    <row r="114" spans="1:17" ht="66.75" customHeight="1">
      <c r="A114" s="26" t="s">
        <v>1</v>
      </c>
      <c r="B114" s="19" t="s">
        <v>63</v>
      </c>
      <c r="C114" s="20">
        <f t="shared" si="19"/>
        <v>0</v>
      </c>
      <c r="D114" s="22"/>
      <c r="E114" s="22"/>
      <c r="F114" s="22"/>
      <c r="G114" s="20">
        <f t="shared" si="20"/>
        <v>0</v>
      </c>
      <c r="H114" s="22"/>
      <c r="I114" s="22"/>
      <c r="J114" s="22"/>
      <c r="K114" s="20">
        <f t="shared" si="21"/>
        <v>0</v>
      </c>
      <c r="L114" s="20">
        <f t="shared" si="22"/>
        <v>0</v>
      </c>
      <c r="M114" s="20">
        <f t="shared" si="23"/>
        <v>0</v>
      </c>
      <c r="N114" s="20">
        <f t="shared" si="24"/>
        <v>0</v>
      </c>
      <c r="O114" s="22">
        <v>800</v>
      </c>
      <c r="P114" s="22"/>
      <c r="Q114" s="21" t="s">
        <v>161</v>
      </c>
    </row>
    <row r="115" spans="1:17" ht="66.75" customHeight="1">
      <c r="A115" s="26" t="s">
        <v>1</v>
      </c>
      <c r="B115" s="19" t="s">
        <v>64</v>
      </c>
      <c r="C115" s="20">
        <f t="shared" si="19"/>
        <v>0</v>
      </c>
      <c r="D115" s="22"/>
      <c r="E115" s="22"/>
      <c r="F115" s="22"/>
      <c r="G115" s="20">
        <f t="shared" si="20"/>
        <v>0</v>
      </c>
      <c r="H115" s="22"/>
      <c r="I115" s="22"/>
      <c r="J115" s="22"/>
      <c r="K115" s="20">
        <f t="shared" si="21"/>
        <v>0</v>
      </c>
      <c r="L115" s="20">
        <f t="shared" si="22"/>
        <v>0</v>
      </c>
      <c r="M115" s="20">
        <f t="shared" si="23"/>
        <v>0</v>
      </c>
      <c r="N115" s="20">
        <f t="shared" si="24"/>
        <v>0</v>
      </c>
      <c r="O115" s="22">
        <v>800</v>
      </c>
      <c r="P115" s="22"/>
      <c r="Q115" s="21" t="s">
        <v>161</v>
      </c>
    </row>
    <row r="116" spans="1:17" ht="66.75" customHeight="1">
      <c r="A116" s="26" t="s">
        <v>1</v>
      </c>
      <c r="B116" s="19" t="s">
        <v>65</v>
      </c>
      <c r="C116" s="20">
        <f t="shared" si="19"/>
        <v>0</v>
      </c>
      <c r="D116" s="22"/>
      <c r="E116" s="22"/>
      <c r="F116" s="22"/>
      <c r="G116" s="20">
        <f t="shared" si="20"/>
        <v>0</v>
      </c>
      <c r="H116" s="22"/>
      <c r="I116" s="22"/>
      <c r="J116" s="22"/>
      <c r="K116" s="20">
        <f t="shared" si="21"/>
        <v>0</v>
      </c>
      <c r="L116" s="20">
        <f t="shared" si="22"/>
        <v>0</v>
      </c>
      <c r="M116" s="20">
        <f t="shared" si="23"/>
        <v>0</v>
      </c>
      <c r="N116" s="20">
        <f t="shared" si="24"/>
        <v>0</v>
      </c>
      <c r="O116" s="22">
        <v>800</v>
      </c>
      <c r="P116" s="22"/>
      <c r="Q116" s="21" t="s">
        <v>161</v>
      </c>
    </row>
    <row r="117" spans="1:17" ht="43.5" customHeight="1">
      <c r="A117" s="26" t="s">
        <v>1</v>
      </c>
      <c r="B117" s="19" t="s">
        <v>208</v>
      </c>
      <c r="C117" s="20">
        <f t="shared" si="19"/>
        <v>1100</v>
      </c>
      <c r="D117" s="22">
        <v>1100</v>
      </c>
      <c r="E117" s="22"/>
      <c r="F117" s="22"/>
      <c r="G117" s="20">
        <f t="shared" si="20"/>
        <v>966.9</v>
      </c>
      <c r="H117" s="22">
        <v>966.9</v>
      </c>
      <c r="I117" s="22"/>
      <c r="J117" s="22"/>
      <c r="K117" s="20">
        <f t="shared" si="21"/>
        <v>-133.10000000000002</v>
      </c>
      <c r="L117" s="20">
        <f t="shared" si="22"/>
        <v>-133.10000000000002</v>
      </c>
      <c r="M117" s="20">
        <f t="shared" si="23"/>
        <v>0</v>
      </c>
      <c r="N117" s="20">
        <f t="shared" si="24"/>
        <v>0</v>
      </c>
      <c r="O117" s="22">
        <v>8000</v>
      </c>
      <c r="P117" s="22"/>
      <c r="Q117" s="21" t="s">
        <v>162</v>
      </c>
    </row>
    <row r="118" spans="1:17" ht="57" customHeight="1">
      <c r="A118" s="26" t="s">
        <v>1</v>
      </c>
      <c r="B118" s="19" t="s">
        <v>209</v>
      </c>
      <c r="C118" s="20">
        <f t="shared" si="19"/>
        <v>0</v>
      </c>
      <c r="D118" s="22"/>
      <c r="E118" s="22"/>
      <c r="F118" s="22"/>
      <c r="G118" s="20">
        <f t="shared" si="20"/>
        <v>300</v>
      </c>
      <c r="H118" s="22">
        <v>300</v>
      </c>
      <c r="I118" s="22"/>
      <c r="J118" s="22"/>
      <c r="K118" s="20">
        <f t="shared" si="21"/>
        <v>300</v>
      </c>
      <c r="L118" s="20">
        <f t="shared" si="22"/>
        <v>300</v>
      </c>
      <c r="M118" s="20">
        <f t="shared" si="23"/>
        <v>0</v>
      </c>
      <c r="N118" s="20">
        <f t="shared" si="24"/>
        <v>0</v>
      </c>
      <c r="O118" s="22"/>
      <c r="P118" s="22"/>
      <c r="Q118" s="21" t="s">
        <v>163</v>
      </c>
    </row>
    <row r="119" spans="1:17" ht="65.25" customHeight="1">
      <c r="A119" s="26" t="s">
        <v>1</v>
      </c>
      <c r="B119" s="19" t="s">
        <v>66</v>
      </c>
      <c r="C119" s="20">
        <f t="shared" si="19"/>
        <v>2900</v>
      </c>
      <c r="D119" s="22">
        <v>2900</v>
      </c>
      <c r="E119" s="22"/>
      <c r="F119" s="22"/>
      <c r="G119" s="20">
        <f t="shared" si="20"/>
        <v>0</v>
      </c>
      <c r="H119" s="22"/>
      <c r="I119" s="22"/>
      <c r="J119" s="22"/>
      <c r="K119" s="20">
        <f t="shared" si="21"/>
        <v>-2900</v>
      </c>
      <c r="L119" s="20">
        <f t="shared" si="22"/>
        <v>-2900</v>
      </c>
      <c r="M119" s="20">
        <f t="shared" si="23"/>
        <v>0</v>
      </c>
      <c r="N119" s="20">
        <f t="shared" si="24"/>
        <v>0</v>
      </c>
      <c r="O119" s="22"/>
      <c r="P119" s="22"/>
      <c r="Q119" s="21" t="s">
        <v>160</v>
      </c>
    </row>
    <row r="120" spans="1:17" ht="71.25" customHeight="1">
      <c r="A120" s="26" t="s">
        <v>1</v>
      </c>
      <c r="B120" s="19" t="s">
        <v>67</v>
      </c>
      <c r="C120" s="20">
        <f t="shared" si="19"/>
        <v>1000</v>
      </c>
      <c r="D120" s="22">
        <v>1000</v>
      </c>
      <c r="E120" s="22"/>
      <c r="F120" s="22"/>
      <c r="G120" s="20">
        <f t="shared" si="20"/>
        <v>0</v>
      </c>
      <c r="H120" s="22"/>
      <c r="I120" s="22"/>
      <c r="J120" s="22"/>
      <c r="K120" s="20">
        <f t="shared" si="21"/>
        <v>-1000</v>
      </c>
      <c r="L120" s="20">
        <f t="shared" si="22"/>
        <v>-1000</v>
      </c>
      <c r="M120" s="20">
        <f t="shared" si="23"/>
        <v>0</v>
      </c>
      <c r="N120" s="20">
        <f t="shared" si="24"/>
        <v>0</v>
      </c>
      <c r="O120" s="22"/>
      <c r="P120" s="22"/>
      <c r="Q120" s="21" t="s">
        <v>160</v>
      </c>
    </row>
    <row r="121" spans="1:17" ht="43.5" customHeight="1">
      <c r="A121" s="26" t="s">
        <v>1</v>
      </c>
      <c r="B121" s="19" t="s">
        <v>66</v>
      </c>
      <c r="C121" s="20">
        <f t="shared" si="19"/>
        <v>300</v>
      </c>
      <c r="D121" s="22">
        <v>300</v>
      </c>
      <c r="E121" s="22"/>
      <c r="F121" s="22"/>
      <c r="G121" s="20">
        <f t="shared" si="20"/>
        <v>0</v>
      </c>
      <c r="H121" s="22"/>
      <c r="I121" s="22"/>
      <c r="J121" s="22"/>
      <c r="K121" s="20">
        <f t="shared" si="21"/>
        <v>-300</v>
      </c>
      <c r="L121" s="20">
        <f t="shared" si="22"/>
        <v>-300</v>
      </c>
      <c r="M121" s="20">
        <f t="shared" si="23"/>
        <v>0</v>
      </c>
      <c r="N121" s="20">
        <f t="shared" si="24"/>
        <v>0</v>
      </c>
      <c r="O121" s="22"/>
      <c r="P121" s="22"/>
      <c r="Q121" s="21"/>
    </row>
    <row r="122" spans="1:17" ht="70.5" customHeight="1">
      <c r="A122" s="26" t="s">
        <v>1</v>
      </c>
      <c r="B122" s="19" t="s">
        <v>66</v>
      </c>
      <c r="C122" s="20">
        <f t="shared" si="19"/>
        <v>0</v>
      </c>
      <c r="D122" s="22"/>
      <c r="E122" s="22"/>
      <c r="F122" s="22"/>
      <c r="G122" s="20">
        <f t="shared" si="20"/>
        <v>5000</v>
      </c>
      <c r="H122" s="22">
        <v>5000</v>
      </c>
      <c r="I122" s="22"/>
      <c r="J122" s="22"/>
      <c r="K122" s="20">
        <f t="shared" si="21"/>
        <v>5000</v>
      </c>
      <c r="L122" s="20">
        <f t="shared" si="22"/>
        <v>5000</v>
      </c>
      <c r="M122" s="20">
        <f t="shared" si="23"/>
        <v>0</v>
      </c>
      <c r="N122" s="20">
        <f t="shared" si="24"/>
        <v>0</v>
      </c>
      <c r="O122" s="22"/>
      <c r="P122" s="22"/>
      <c r="Q122" s="21" t="s">
        <v>164</v>
      </c>
    </row>
    <row r="123" spans="1:17" ht="47.25" customHeight="1">
      <c r="A123" s="26"/>
      <c r="B123" s="19" t="s">
        <v>18</v>
      </c>
      <c r="C123" s="20">
        <f t="shared" si="19"/>
        <v>130817.4</v>
      </c>
      <c r="D123" s="22">
        <v>130817.4</v>
      </c>
      <c r="E123" s="22">
        <v>0</v>
      </c>
      <c r="F123" s="22">
        <v>0</v>
      </c>
      <c r="G123" s="20">
        <f t="shared" si="20"/>
        <v>195887.6</v>
      </c>
      <c r="H123" s="22">
        <v>195887.6</v>
      </c>
      <c r="I123" s="22">
        <v>0</v>
      </c>
      <c r="J123" s="22">
        <v>0</v>
      </c>
      <c r="K123" s="20">
        <f t="shared" si="21"/>
        <v>65070.200000000012</v>
      </c>
      <c r="L123" s="20">
        <f t="shared" si="22"/>
        <v>65070.200000000012</v>
      </c>
      <c r="M123" s="20">
        <f t="shared" si="23"/>
        <v>0</v>
      </c>
      <c r="N123" s="20">
        <f t="shared" si="24"/>
        <v>0</v>
      </c>
      <c r="O123" s="22">
        <v>43856.1</v>
      </c>
      <c r="P123" s="22">
        <v>0</v>
      </c>
      <c r="Q123" s="21" t="s">
        <v>165</v>
      </c>
    </row>
    <row r="124" spans="1:17" ht="69.75" customHeight="1">
      <c r="A124" s="26" t="s">
        <v>1</v>
      </c>
      <c r="B124" s="19" t="s">
        <v>68</v>
      </c>
      <c r="C124" s="20">
        <f t="shared" si="19"/>
        <v>500</v>
      </c>
      <c r="D124" s="22">
        <v>500</v>
      </c>
      <c r="E124" s="22"/>
      <c r="F124" s="22"/>
      <c r="G124" s="20">
        <f t="shared" si="20"/>
        <v>0</v>
      </c>
      <c r="H124" s="22"/>
      <c r="I124" s="22"/>
      <c r="J124" s="22"/>
      <c r="K124" s="20">
        <f t="shared" si="21"/>
        <v>-500</v>
      </c>
      <c r="L124" s="20">
        <f t="shared" si="22"/>
        <v>-500</v>
      </c>
      <c r="M124" s="20">
        <f t="shared" si="23"/>
        <v>0</v>
      </c>
      <c r="N124" s="20">
        <f t="shared" si="24"/>
        <v>0</v>
      </c>
      <c r="O124" s="22"/>
      <c r="P124" s="22"/>
      <c r="Q124" s="21" t="s">
        <v>156</v>
      </c>
    </row>
    <row r="125" spans="1:17" ht="43.5" customHeight="1">
      <c r="A125" s="26" t="s">
        <v>1</v>
      </c>
      <c r="B125" s="19" t="s">
        <v>68</v>
      </c>
      <c r="C125" s="20">
        <f t="shared" si="19"/>
        <v>0</v>
      </c>
      <c r="D125" s="22"/>
      <c r="E125" s="22"/>
      <c r="F125" s="22"/>
      <c r="G125" s="20">
        <f t="shared" si="20"/>
        <v>0</v>
      </c>
      <c r="H125" s="22"/>
      <c r="I125" s="22"/>
      <c r="J125" s="22"/>
      <c r="K125" s="20">
        <f t="shared" si="21"/>
        <v>0</v>
      </c>
      <c r="L125" s="20">
        <f t="shared" si="22"/>
        <v>0</v>
      </c>
      <c r="M125" s="20">
        <f t="shared" si="23"/>
        <v>0</v>
      </c>
      <c r="N125" s="20">
        <f t="shared" si="24"/>
        <v>0</v>
      </c>
      <c r="O125" s="22">
        <v>7200</v>
      </c>
      <c r="P125" s="22"/>
      <c r="Q125" s="21"/>
    </row>
    <row r="126" spans="1:17" ht="69" customHeight="1">
      <c r="A126" s="26" t="s">
        <v>1</v>
      </c>
      <c r="B126" s="19" t="s">
        <v>68</v>
      </c>
      <c r="C126" s="20">
        <f t="shared" si="19"/>
        <v>0</v>
      </c>
      <c r="D126" s="22"/>
      <c r="E126" s="22"/>
      <c r="F126" s="22"/>
      <c r="G126" s="20">
        <f t="shared" si="20"/>
        <v>800</v>
      </c>
      <c r="H126" s="22">
        <v>800</v>
      </c>
      <c r="I126" s="22"/>
      <c r="J126" s="22"/>
      <c r="K126" s="20">
        <f t="shared" si="21"/>
        <v>800</v>
      </c>
      <c r="L126" s="20">
        <f t="shared" si="22"/>
        <v>800</v>
      </c>
      <c r="M126" s="20">
        <f t="shared" si="23"/>
        <v>0</v>
      </c>
      <c r="N126" s="20">
        <f t="shared" si="24"/>
        <v>0</v>
      </c>
      <c r="O126" s="22"/>
      <c r="P126" s="22"/>
      <c r="Q126" s="21" t="s">
        <v>161</v>
      </c>
    </row>
    <row r="127" spans="1:17" ht="60" customHeight="1">
      <c r="A127" s="26" t="s">
        <v>1</v>
      </c>
      <c r="B127" s="19" t="s">
        <v>210</v>
      </c>
      <c r="C127" s="20">
        <f t="shared" si="19"/>
        <v>46626.1</v>
      </c>
      <c r="D127" s="22">
        <v>46626.1</v>
      </c>
      <c r="E127" s="22"/>
      <c r="F127" s="22"/>
      <c r="G127" s="20">
        <f t="shared" si="20"/>
        <v>0</v>
      </c>
      <c r="H127" s="22"/>
      <c r="I127" s="22"/>
      <c r="J127" s="22"/>
      <c r="K127" s="20">
        <f t="shared" si="21"/>
        <v>-46626.1</v>
      </c>
      <c r="L127" s="20">
        <f t="shared" si="22"/>
        <v>-46626.1</v>
      </c>
      <c r="M127" s="20">
        <f t="shared" si="23"/>
        <v>0</v>
      </c>
      <c r="N127" s="20">
        <f t="shared" si="24"/>
        <v>0</v>
      </c>
      <c r="O127" s="22"/>
      <c r="P127" s="22"/>
      <c r="Q127" s="21" t="s">
        <v>166</v>
      </c>
    </row>
    <row r="128" spans="1:17" ht="43.5" customHeight="1">
      <c r="A128" s="26" t="s">
        <v>1</v>
      </c>
      <c r="B128" s="19" t="s">
        <v>210</v>
      </c>
      <c r="C128" s="20">
        <f t="shared" si="19"/>
        <v>1500.5</v>
      </c>
      <c r="D128" s="22">
        <v>1500.5</v>
      </c>
      <c r="E128" s="22"/>
      <c r="F128" s="22"/>
      <c r="G128" s="20">
        <f t="shared" si="20"/>
        <v>0</v>
      </c>
      <c r="H128" s="22"/>
      <c r="I128" s="22"/>
      <c r="J128" s="22"/>
      <c r="K128" s="20">
        <f t="shared" si="21"/>
        <v>-1500.5</v>
      </c>
      <c r="L128" s="20">
        <f t="shared" si="22"/>
        <v>-1500.5</v>
      </c>
      <c r="M128" s="20">
        <f t="shared" si="23"/>
        <v>0</v>
      </c>
      <c r="N128" s="20">
        <f t="shared" si="24"/>
        <v>0</v>
      </c>
      <c r="O128" s="22"/>
      <c r="P128" s="22"/>
      <c r="Q128" s="21" t="s">
        <v>167</v>
      </c>
    </row>
    <row r="129" spans="1:17" ht="43.5" customHeight="1">
      <c r="A129" s="26" t="s">
        <v>1</v>
      </c>
      <c r="B129" s="19" t="s">
        <v>210</v>
      </c>
      <c r="C129" s="20">
        <f t="shared" si="19"/>
        <v>0</v>
      </c>
      <c r="D129" s="22"/>
      <c r="E129" s="22"/>
      <c r="F129" s="22"/>
      <c r="G129" s="20">
        <f t="shared" si="20"/>
        <v>7500</v>
      </c>
      <c r="H129" s="22">
        <v>7500</v>
      </c>
      <c r="I129" s="22"/>
      <c r="J129" s="22"/>
      <c r="K129" s="20">
        <f t="shared" si="21"/>
        <v>7500</v>
      </c>
      <c r="L129" s="20">
        <f t="shared" si="22"/>
        <v>7500</v>
      </c>
      <c r="M129" s="20">
        <f t="shared" si="23"/>
        <v>0</v>
      </c>
      <c r="N129" s="20">
        <f t="shared" si="24"/>
        <v>0</v>
      </c>
      <c r="O129" s="22">
        <v>7500</v>
      </c>
      <c r="P129" s="22"/>
      <c r="Q129" s="21" t="s">
        <v>168</v>
      </c>
    </row>
    <row r="130" spans="1:17" ht="73.5" customHeight="1">
      <c r="A130" s="26" t="s">
        <v>1</v>
      </c>
      <c r="B130" s="19" t="s">
        <v>211</v>
      </c>
      <c r="C130" s="20">
        <f t="shared" si="19"/>
        <v>600</v>
      </c>
      <c r="D130" s="22">
        <v>600</v>
      </c>
      <c r="E130" s="22"/>
      <c r="F130" s="22"/>
      <c r="G130" s="20">
        <f t="shared" si="20"/>
        <v>0</v>
      </c>
      <c r="H130" s="22"/>
      <c r="I130" s="22"/>
      <c r="J130" s="22"/>
      <c r="K130" s="20">
        <f t="shared" si="21"/>
        <v>-600</v>
      </c>
      <c r="L130" s="20">
        <f t="shared" si="22"/>
        <v>-600</v>
      </c>
      <c r="M130" s="20">
        <f t="shared" si="23"/>
        <v>0</v>
      </c>
      <c r="N130" s="20">
        <f t="shared" si="24"/>
        <v>0</v>
      </c>
      <c r="O130" s="22"/>
      <c r="P130" s="22"/>
      <c r="Q130" s="21" t="s">
        <v>160</v>
      </c>
    </row>
    <row r="131" spans="1:17" ht="69.75" customHeight="1">
      <c r="A131" s="26" t="s">
        <v>1</v>
      </c>
      <c r="B131" s="19" t="s">
        <v>211</v>
      </c>
      <c r="C131" s="20">
        <f t="shared" si="19"/>
        <v>300</v>
      </c>
      <c r="D131" s="22">
        <v>300</v>
      </c>
      <c r="E131" s="22"/>
      <c r="F131" s="22"/>
      <c r="G131" s="20">
        <f t="shared" si="20"/>
        <v>0</v>
      </c>
      <c r="H131" s="22"/>
      <c r="I131" s="22"/>
      <c r="J131" s="22"/>
      <c r="K131" s="20">
        <f t="shared" si="21"/>
        <v>-300</v>
      </c>
      <c r="L131" s="20">
        <f t="shared" si="22"/>
        <v>-300</v>
      </c>
      <c r="M131" s="20">
        <f t="shared" si="23"/>
        <v>0</v>
      </c>
      <c r="N131" s="20">
        <f t="shared" si="24"/>
        <v>0</v>
      </c>
      <c r="O131" s="22"/>
      <c r="P131" s="22"/>
      <c r="Q131" s="21" t="s">
        <v>156</v>
      </c>
    </row>
    <row r="132" spans="1:17" ht="68.25" customHeight="1">
      <c r="A132" s="26" t="s">
        <v>1</v>
      </c>
      <c r="B132" s="19" t="s">
        <v>69</v>
      </c>
      <c r="C132" s="20">
        <f t="shared" si="19"/>
        <v>300</v>
      </c>
      <c r="D132" s="22">
        <v>300</v>
      </c>
      <c r="E132" s="22"/>
      <c r="F132" s="22"/>
      <c r="G132" s="20">
        <f t="shared" si="20"/>
        <v>0</v>
      </c>
      <c r="H132" s="22"/>
      <c r="I132" s="22"/>
      <c r="J132" s="22"/>
      <c r="K132" s="20">
        <f t="shared" si="21"/>
        <v>-300</v>
      </c>
      <c r="L132" s="20">
        <f t="shared" si="22"/>
        <v>-300</v>
      </c>
      <c r="M132" s="20">
        <f t="shared" si="23"/>
        <v>0</v>
      </c>
      <c r="N132" s="20">
        <f t="shared" si="24"/>
        <v>0</v>
      </c>
      <c r="O132" s="22"/>
      <c r="P132" s="22"/>
      <c r="Q132" s="21" t="s">
        <v>156</v>
      </c>
    </row>
    <row r="133" spans="1:17" ht="68.25" customHeight="1">
      <c r="A133" s="26" t="s">
        <v>1</v>
      </c>
      <c r="B133" s="19" t="s">
        <v>70</v>
      </c>
      <c r="C133" s="20">
        <f t="shared" si="19"/>
        <v>300</v>
      </c>
      <c r="D133" s="22">
        <v>300</v>
      </c>
      <c r="E133" s="22"/>
      <c r="F133" s="22"/>
      <c r="G133" s="20">
        <f t="shared" si="20"/>
        <v>0</v>
      </c>
      <c r="H133" s="22"/>
      <c r="I133" s="22"/>
      <c r="J133" s="22"/>
      <c r="K133" s="20">
        <f t="shared" si="21"/>
        <v>-300</v>
      </c>
      <c r="L133" s="20">
        <f t="shared" si="22"/>
        <v>-300</v>
      </c>
      <c r="M133" s="20">
        <f t="shared" si="23"/>
        <v>0</v>
      </c>
      <c r="N133" s="20">
        <f t="shared" si="24"/>
        <v>0</v>
      </c>
      <c r="O133" s="22">
        <v>8000</v>
      </c>
      <c r="P133" s="22"/>
      <c r="Q133" s="21" t="s">
        <v>156</v>
      </c>
    </row>
    <row r="134" spans="1:17" ht="68.25" customHeight="1">
      <c r="A134" s="26" t="s">
        <v>1</v>
      </c>
      <c r="B134" s="19" t="s">
        <v>212</v>
      </c>
      <c r="C134" s="20">
        <f t="shared" si="19"/>
        <v>300</v>
      </c>
      <c r="D134" s="22">
        <v>300</v>
      </c>
      <c r="E134" s="22"/>
      <c r="F134" s="22"/>
      <c r="G134" s="20">
        <f t="shared" si="20"/>
        <v>0</v>
      </c>
      <c r="H134" s="22"/>
      <c r="I134" s="22"/>
      <c r="J134" s="22"/>
      <c r="K134" s="20">
        <f t="shared" si="21"/>
        <v>-300</v>
      </c>
      <c r="L134" s="20">
        <f t="shared" si="22"/>
        <v>-300</v>
      </c>
      <c r="M134" s="20">
        <f t="shared" si="23"/>
        <v>0</v>
      </c>
      <c r="N134" s="20">
        <f t="shared" si="24"/>
        <v>0</v>
      </c>
      <c r="O134" s="22"/>
      <c r="P134" s="22"/>
      <c r="Q134" s="21" t="s">
        <v>156</v>
      </c>
    </row>
    <row r="135" spans="1:17" ht="68.25" customHeight="1">
      <c r="A135" s="26" t="s">
        <v>1</v>
      </c>
      <c r="B135" s="19" t="s">
        <v>211</v>
      </c>
      <c r="C135" s="20">
        <f t="shared" si="19"/>
        <v>0</v>
      </c>
      <c r="D135" s="22"/>
      <c r="E135" s="22"/>
      <c r="F135" s="22"/>
      <c r="G135" s="20">
        <f t="shared" si="20"/>
        <v>6000</v>
      </c>
      <c r="H135" s="22">
        <v>6000</v>
      </c>
      <c r="I135" s="22"/>
      <c r="J135" s="22"/>
      <c r="K135" s="20">
        <f t="shared" si="21"/>
        <v>6000</v>
      </c>
      <c r="L135" s="20">
        <f t="shared" si="22"/>
        <v>6000</v>
      </c>
      <c r="M135" s="20">
        <f t="shared" si="23"/>
        <v>0</v>
      </c>
      <c r="N135" s="20">
        <f t="shared" si="24"/>
        <v>0</v>
      </c>
      <c r="O135" s="22"/>
      <c r="P135" s="22"/>
      <c r="Q135" s="21" t="s">
        <v>164</v>
      </c>
    </row>
    <row r="136" spans="1:17" ht="68.25" customHeight="1">
      <c r="A136" s="26" t="s">
        <v>1</v>
      </c>
      <c r="B136" s="19" t="s">
        <v>71</v>
      </c>
      <c r="C136" s="20">
        <f t="shared" si="19"/>
        <v>0</v>
      </c>
      <c r="D136" s="22"/>
      <c r="E136" s="22"/>
      <c r="F136" s="22"/>
      <c r="G136" s="20">
        <f t="shared" si="20"/>
        <v>3000</v>
      </c>
      <c r="H136" s="22">
        <v>3000</v>
      </c>
      <c r="I136" s="22"/>
      <c r="J136" s="22"/>
      <c r="K136" s="20">
        <f t="shared" si="21"/>
        <v>3000</v>
      </c>
      <c r="L136" s="20">
        <f t="shared" si="22"/>
        <v>3000</v>
      </c>
      <c r="M136" s="20">
        <f t="shared" si="23"/>
        <v>0</v>
      </c>
      <c r="N136" s="20">
        <f t="shared" si="24"/>
        <v>0</v>
      </c>
      <c r="O136" s="22"/>
      <c r="P136" s="22"/>
      <c r="Q136" s="21" t="s">
        <v>164</v>
      </c>
    </row>
    <row r="137" spans="1:17" ht="68.25" customHeight="1">
      <c r="A137" s="26" t="s">
        <v>1</v>
      </c>
      <c r="B137" s="19" t="s">
        <v>69</v>
      </c>
      <c r="C137" s="20">
        <f t="shared" si="19"/>
        <v>0</v>
      </c>
      <c r="D137" s="22"/>
      <c r="E137" s="22"/>
      <c r="F137" s="22"/>
      <c r="G137" s="20">
        <f t="shared" si="20"/>
        <v>0</v>
      </c>
      <c r="H137" s="22"/>
      <c r="I137" s="22"/>
      <c r="J137" s="22"/>
      <c r="K137" s="20">
        <f t="shared" si="21"/>
        <v>0</v>
      </c>
      <c r="L137" s="20">
        <f t="shared" si="22"/>
        <v>0</v>
      </c>
      <c r="M137" s="20">
        <f t="shared" si="23"/>
        <v>0</v>
      </c>
      <c r="N137" s="20">
        <f t="shared" si="24"/>
        <v>0</v>
      </c>
      <c r="O137" s="22"/>
      <c r="P137" s="22">
        <v>8000</v>
      </c>
      <c r="Q137" s="21" t="s">
        <v>164</v>
      </c>
    </row>
    <row r="138" spans="1:17" ht="68.25" customHeight="1">
      <c r="A138" s="26" t="s">
        <v>1</v>
      </c>
      <c r="B138" s="19" t="s">
        <v>212</v>
      </c>
      <c r="C138" s="20">
        <f t="shared" si="19"/>
        <v>0</v>
      </c>
      <c r="D138" s="22"/>
      <c r="E138" s="22"/>
      <c r="F138" s="22"/>
      <c r="G138" s="20">
        <f t="shared" si="20"/>
        <v>0</v>
      </c>
      <c r="H138" s="22"/>
      <c r="I138" s="22"/>
      <c r="J138" s="22"/>
      <c r="K138" s="20">
        <f t="shared" si="21"/>
        <v>0</v>
      </c>
      <c r="L138" s="20">
        <f t="shared" si="22"/>
        <v>0</v>
      </c>
      <c r="M138" s="20">
        <f t="shared" si="23"/>
        <v>0</v>
      </c>
      <c r="N138" s="20">
        <f t="shared" si="24"/>
        <v>0</v>
      </c>
      <c r="O138" s="22">
        <v>11000</v>
      </c>
      <c r="P138" s="22"/>
      <c r="Q138" s="21" t="s">
        <v>213</v>
      </c>
    </row>
    <row r="139" spans="1:17" ht="68.25" customHeight="1">
      <c r="A139" s="26" t="s">
        <v>1</v>
      </c>
      <c r="B139" s="19" t="s">
        <v>69</v>
      </c>
      <c r="C139" s="20">
        <f t="shared" si="19"/>
        <v>0</v>
      </c>
      <c r="D139" s="22"/>
      <c r="E139" s="22"/>
      <c r="F139" s="22"/>
      <c r="G139" s="20">
        <f t="shared" si="20"/>
        <v>400</v>
      </c>
      <c r="H139" s="22">
        <v>400</v>
      </c>
      <c r="I139" s="22"/>
      <c r="J139" s="22"/>
      <c r="K139" s="20">
        <f t="shared" si="21"/>
        <v>400</v>
      </c>
      <c r="L139" s="20">
        <f t="shared" si="22"/>
        <v>400</v>
      </c>
      <c r="M139" s="20">
        <f t="shared" si="23"/>
        <v>0</v>
      </c>
      <c r="N139" s="20">
        <f t="shared" si="24"/>
        <v>0</v>
      </c>
      <c r="O139" s="22">
        <v>400</v>
      </c>
      <c r="P139" s="22"/>
      <c r="Q139" s="21" t="s">
        <v>161</v>
      </c>
    </row>
    <row r="140" spans="1:17" ht="68.25" customHeight="1">
      <c r="A140" s="26" t="s">
        <v>1</v>
      </c>
      <c r="B140" s="19" t="s">
        <v>70</v>
      </c>
      <c r="C140" s="20">
        <f t="shared" si="19"/>
        <v>0</v>
      </c>
      <c r="D140" s="22"/>
      <c r="E140" s="22"/>
      <c r="F140" s="22"/>
      <c r="G140" s="20">
        <f t="shared" si="20"/>
        <v>800</v>
      </c>
      <c r="H140" s="22">
        <v>800</v>
      </c>
      <c r="I140" s="22"/>
      <c r="J140" s="22"/>
      <c r="K140" s="20">
        <f t="shared" si="21"/>
        <v>800</v>
      </c>
      <c r="L140" s="20">
        <f t="shared" si="22"/>
        <v>800</v>
      </c>
      <c r="M140" s="20">
        <f t="shared" si="23"/>
        <v>0</v>
      </c>
      <c r="N140" s="20">
        <f t="shared" si="24"/>
        <v>0</v>
      </c>
      <c r="O140" s="22"/>
      <c r="P140" s="22"/>
      <c r="Q140" s="21" t="s">
        <v>161</v>
      </c>
    </row>
    <row r="141" spans="1:17" ht="68.25" customHeight="1">
      <c r="A141" s="26" t="s">
        <v>1</v>
      </c>
      <c r="B141" s="19" t="s">
        <v>212</v>
      </c>
      <c r="C141" s="20">
        <f t="shared" si="19"/>
        <v>0</v>
      </c>
      <c r="D141" s="22"/>
      <c r="E141" s="22"/>
      <c r="F141" s="22"/>
      <c r="G141" s="20">
        <f t="shared" si="20"/>
        <v>800</v>
      </c>
      <c r="H141" s="22">
        <v>800</v>
      </c>
      <c r="I141" s="22"/>
      <c r="J141" s="22"/>
      <c r="K141" s="20">
        <f t="shared" si="21"/>
        <v>800</v>
      </c>
      <c r="L141" s="20">
        <f t="shared" si="22"/>
        <v>800</v>
      </c>
      <c r="M141" s="20">
        <f t="shared" si="23"/>
        <v>0</v>
      </c>
      <c r="N141" s="20">
        <f t="shared" si="24"/>
        <v>0</v>
      </c>
      <c r="O141" s="22"/>
      <c r="P141" s="22"/>
      <c r="Q141" s="21" t="s">
        <v>161</v>
      </c>
    </row>
    <row r="142" spans="1:17" ht="43.5" customHeight="1"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</row>
    <row r="145" spans="1:7">
      <c r="A145" s="28" t="s">
        <v>215</v>
      </c>
      <c r="G145" s="27"/>
    </row>
    <row r="146" spans="1:7">
      <c r="A146" s="28" t="s">
        <v>216</v>
      </c>
    </row>
    <row r="147" spans="1:7">
      <c r="A147" s="28" t="s">
        <v>217</v>
      </c>
    </row>
  </sheetData>
  <autoFilter ref="B3:B142"/>
  <mergeCells count="16">
    <mergeCell ref="O1:Q1"/>
    <mergeCell ref="A2:Q2"/>
    <mergeCell ref="A3:Q3"/>
    <mergeCell ref="C6:C8"/>
    <mergeCell ref="O6:O8"/>
    <mergeCell ref="P6:P8"/>
    <mergeCell ref="Q6:Q8"/>
    <mergeCell ref="K7:K8"/>
    <mergeCell ref="L7:N7"/>
    <mergeCell ref="D6:F7"/>
    <mergeCell ref="G6:G8"/>
    <mergeCell ref="H6:J7"/>
    <mergeCell ref="K6:N6"/>
    <mergeCell ref="A4:Q4"/>
    <mergeCell ref="A6:A8"/>
    <mergeCell ref="B6:B8"/>
  </mergeCells>
  <pageMargins left="0.70866141732283472" right="0.19685039370078741" top="0.39370078740157483" bottom="0.39370078740157483" header="0.19685039370078741" footer="0.19685039370078741"/>
  <pageSetup paperSize="8" scale="85" firstPageNumber="432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1'!Заголовки_для_печати</vt:lpstr>
    </vt:vector>
  </TitlesOfParts>
  <Company>БФТ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ASKOLD</dc:creator>
  <cp:lastModifiedBy>krev</cp:lastModifiedBy>
  <cp:lastPrinted>2012-11-15T12:06:05Z</cp:lastPrinted>
  <dcterms:created xsi:type="dcterms:W3CDTF">2010-05-14T13:24:52Z</dcterms:created>
  <dcterms:modified xsi:type="dcterms:W3CDTF">2012-11-15T12:06:13Z</dcterms:modified>
</cp:coreProperties>
</file>